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低保" sheetId="2" r:id="rId1"/>
  </sheets>
  <calcPr calcId="144525"/>
</workbook>
</file>

<file path=xl/sharedStrings.xml><?xml version="1.0" encoding="utf-8"?>
<sst xmlns="http://schemas.openxmlformats.org/spreadsheetml/2006/main" count="55" uniqueCount="41">
  <si>
    <t>2026年3月城乡低保月报表</t>
  </si>
  <si>
    <t>县(区)</t>
  </si>
  <si>
    <t>低保户</t>
  </si>
  <si>
    <t>低保人数</t>
  </si>
  <si>
    <t>女性人数</t>
  </si>
  <si>
    <t>残疾人数</t>
  </si>
  <si>
    <t>重病人数</t>
  </si>
  <si>
    <t>老年人人数</t>
  </si>
  <si>
    <t>在职人员</t>
  </si>
  <si>
    <t>无业人员</t>
  </si>
  <si>
    <t>未成年人人数</t>
  </si>
  <si>
    <t>当月低保资金支出
(万元)</t>
  </si>
  <si>
    <t>价格、节日等临时补贴</t>
  </si>
  <si>
    <t>当月人均补差(元)</t>
  </si>
  <si>
    <t>1-12月累计低保资金支出(万元)</t>
  </si>
  <si>
    <t>1- 月累计保障人数</t>
  </si>
  <si>
    <t>1- 月平均月人均补差（元）</t>
  </si>
  <si>
    <t>保障标准（元/月）</t>
  </si>
  <si>
    <t>动态管理情况</t>
  </si>
  <si>
    <t>其他政策情况</t>
  </si>
  <si>
    <t>常补对象</t>
  </si>
  <si>
    <t>非常补对象</t>
  </si>
  <si>
    <t>合计</t>
  </si>
  <si>
    <t>合计(万元)</t>
  </si>
  <si>
    <t>常补对象资金（万元）</t>
  </si>
  <si>
    <t>非常补
对象资金（万元）</t>
  </si>
  <si>
    <t>当月新增</t>
  </si>
  <si>
    <t>当月退出</t>
  </si>
  <si>
    <t>低保延退</t>
  </si>
  <si>
    <t>纳入“单人保”</t>
  </si>
  <si>
    <t>户数</t>
  </si>
  <si>
    <t>人数</t>
  </si>
  <si>
    <t>栏</t>
  </si>
  <si>
    <t>甘棠</t>
  </si>
  <si>
    <t>湓浦</t>
  </si>
  <si>
    <t>人民路</t>
  </si>
  <si>
    <t>白水湖</t>
  </si>
  <si>
    <t>金鸡坡</t>
  </si>
  <si>
    <t>2</t>
  </si>
  <si>
    <t>4</t>
  </si>
  <si>
    <t>合计：</t>
  </si>
</sst>
</file>

<file path=xl/styles.xml><?xml version="1.0" encoding="utf-8"?>
<styleSheet xmlns="http://schemas.openxmlformats.org/spreadsheetml/2006/main">
  <numFmts count="44">
    <numFmt numFmtId="176" formatCode="#\ ??/??"/>
    <numFmt numFmtId="6" formatCode="&quot;￥&quot;#,##0;[Red]&quot;￥&quot;\-#,##0"/>
    <numFmt numFmtId="25" formatCode="\$#,##0.00_);\(\$#,##0.00\)"/>
    <numFmt numFmtId="26" formatCode="\$#,##0.00_);[Red]\(\$#,##0.00\)"/>
    <numFmt numFmtId="177" formatCode="[$-804]aaa"/>
    <numFmt numFmtId="7" formatCode="&quot;￥&quot;#,##0.00;&quot;￥&quot;\-#,##0.00"/>
    <numFmt numFmtId="178" formatCode="[DBNum1]上午/下午h&quot;时&quot;mm&quot;分&quot;"/>
    <numFmt numFmtId="179" formatCode="[DBNum1][$-804]m&quot;月&quot;d&quot;日&quot;"/>
    <numFmt numFmtId="8" formatCode="&quot;￥&quot;#,##0.00;[Red]&quot;￥&quot;\-#,##0.00"/>
    <numFmt numFmtId="180" formatCode="[DBNum1]h&quot;时&quot;mm&quot;分&quot;"/>
    <numFmt numFmtId="181" formatCode="[$-804]aaaa"/>
    <numFmt numFmtId="182" formatCode="#\ ??"/>
    <numFmt numFmtId="183" formatCode="yyyy/m/d\ h:mm\ AM/PM"/>
    <numFmt numFmtId="24" formatCode="\$#,##0_);[Red]\(\$#,##0\)"/>
    <numFmt numFmtId="184" formatCode="mm/dd/yy"/>
    <numFmt numFmtId="23" formatCode="\$#,##0_);\(\$#,##0\)"/>
    <numFmt numFmtId="185" formatCode="yy/m/d"/>
    <numFmt numFmtId="186" formatCode="0.0000;[Red]0.0000"/>
    <numFmt numFmtId="187" formatCode="dd\-mmm\-yy"/>
    <numFmt numFmtId="188" formatCode="mmmmm"/>
    <numFmt numFmtId="189" formatCode="h:mm:ss\ AM/PM"/>
    <numFmt numFmtId="190" formatCode="mmmmm\-yy"/>
    <numFmt numFmtId="191" formatCode="0;[Red]0"/>
    <numFmt numFmtId="192" formatCode="[DBNum1][$-804]yyyy&quot;年&quot;m&quot;月&quot;d&quot;日&quot;"/>
    <numFmt numFmtId="193" formatCode="h:mm\ AM/PM"/>
    <numFmt numFmtId="194" formatCode="mmmm\-yy"/>
    <numFmt numFmtId="195" formatCode="\¥#,##0.00;[Red]\¥\-#,##0.00"/>
    <numFmt numFmtId="196" formatCode="0.000000_ "/>
    <numFmt numFmtId="197" formatCode="m/d"/>
    <numFmt numFmtId="41" formatCode="_ * #,##0_ ;_ * \-#,##0_ ;_ * &quot;-&quot;_ ;_ @_ "/>
    <numFmt numFmtId="198" formatCode="[DBNum1][$-804]yyyy&quot;年&quot;m&quot;月&quot;"/>
    <numFmt numFmtId="199" formatCode="0.0000_ "/>
    <numFmt numFmtId="200" formatCode="#\ ?/?"/>
    <numFmt numFmtId="201" formatCode="\¥#,##0;\¥\-#,##0"/>
    <numFmt numFmtId="202" formatCode="0.000_ "/>
    <numFmt numFmtId="203" formatCode="0.00_ "/>
    <numFmt numFmtId="204" formatCode="#,##0.0000_ "/>
    <numFmt numFmtId="42" formatCode="_ &quot;￥&quot;* #,##0_ ;_ &quot;￥&quot;* \-#,##0_ ;_ &quot;￥&quot;* &quot;-&quot;_ ;_ @_ "/>
    <numFmt numFmtId="205" formatCode="0.00_);[Red]\(0.00\)"/>
    <numFmt numFmtId="44" formatCode="_ &quot;￥&quot;* #,##0.00_ ;_ &quot;￥&quot;* \-#,##0.00_ ;_ &quot;￥&quot;* &quot;-&quot;??_ ;_ @_ "/>
    <numFmt numFmtId="5" formatCode="&quot;￥&quot;#,##0;&quot;￥&quot;\-#,##0"/>
    <numFmt numFmtId="206" formatCode="\¥#,##0.00;\¥\-#,##0.00"/>
    <numFmt numFmtId="207" formatCode="\¥#,##0;[Red]\¥\-#,##0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0"/>
      <name val="黑体"/>
      <charset val="134"/>
    </font>
    <font>
      <sz val="11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Tahoma"/>
      <charset val="134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000000"/>
      <name val="宋体"/>
      <charset val="134"/>
    </font>
    <font>
      <sz val="11"/>
      <color rgb="FF3F3F76"/>
      <name val="宋体"/>
      <charset val="0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4"/>
      <color rgb="FF800000"/>
      <name val="宋体"/>
      <charset val="134"/>
    </font>
    <font>
      <sz val="11"/>
      <color rgb="FF00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99CC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34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24" fillId="0" borderId="0"/>
    <xf numFmtId="42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4" fillId="0" borderId="0"/>
    <xf numFmtId="0" fontId="22" fillId="0" borderId="0">
      <alignment vertical="center"/>
    </xf>
    <xf numFmtId="0" fontId="24" fillId="0" borderId="0"/>
    <xf numFmtId="0" fontId="19" fillId="0" borderId="0"/>
    <xf numFmtId="0" fontId="0" fillId="0" borderId="0">
      <alignment vertical="center"/>
    </xf>
    <xf numFmtId="0" fontId="2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/>
    <xf numFmtId="0" fontId="31" fillId="32" borderId="0" applyNumberFormat="0" applyBorder="0" applyAlignment="0" applyProtection="0">
      <alignment vertical="center"/>
    </xf>
    <xf numFmtId="0" fontId="24" fillId="0" borderId="0"/>
    <xf numFmtId="0" fontId="0" fillId="0" borderId="0"/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3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0" fillId="0" borderId="9" applyNumberFormat="0" applyFill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43" fontId="24" fillId="0" borderId="0" applyFont="0" applyFill="0" applyBorder="0" applyAlignment="0" applyProtection="0"/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4" fillId="0" borderId="0"/>
    <xf numFmtId="0" fontId="11" fillId="25" borderId="0" applyNumberFormat="0" applyBorder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9" fillId="0" borderId="0"/>
    <xf numFmtId="0" fontId="11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8" fillId="31" borderId="7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15" fillId="0" borderId="6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5" fillId="31" borderId="10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9" fillId="0" borderId="0"/>
    <xf numFmtId="0" fontId="19" fillId="0" borderId="0"/>
    <xf numFmtId="0" fontId="1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1" borderId="5" applyNumberFormat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10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64" applyFont="1" applyFill="1" applyBorder="1" applyAlignment="1">
      <alignment horizontal="center" vertical="center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>
      <alignment horizontal="center" vertical="center"/>
    </xf>
    <xf numFmtId="0" fontId="1" fillId="0" borderId="0" xfId="0" applyNumberFormat="1" applyFont="1" applyFill="1" applyAlignment="1">
      <alignment horizontal="left" vertical="center" wrapText="1"/>
    </xf>
    <xf numFmtId="0" fontId="5" fillId="0" borderId="2" xfId="64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205" fontId="3" fillId="0" borderId="1" xfId="0" applyNumberFormat="1" applyFont="1" applyFill="1" applyBorder="1" applyAlignment="1">
      <alignment horizontal="center" vertical="center" wrapText="1"/>
    </xf>
    <xf numFmtId="205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196" fontId="0" fillId="0" borderId="2" xfId="0" applyNumberFormat="1" applyBorder="1" applyAlignment="1">
      <alignment horizontal="center" vertical="center"/>
    </xf>
    <xf numFmtId="199" fontId="1" fillId="0" borderId="2" xfId="64" applyNumberFormat="1" applyFont="1" applyFill="1" applyBorder="1" applyAlignment="1">
      <alignment horizontal="center" vertical="center"/>
    </xf>
    <xf numFmtId="199" fontId="5" fillId="0" borderId="2" xfId="0" applyNumberFormat="1" applyFont="1" applyBorder="1" applyAlignment="1">
      <alignment horizontal="center" vertical="center"/>
    </xf>
    <xf numFmtId="199" fontId="1" fillId="0" borderId="2" xfId="0" applyNumberFormat="1" applyFont="1" applyFill="1" applyBorder="1" applyAlignment="1">
      <alignment horizontal="center" vertical="center" wrapText="1"/>
    </xf>
    <xf numFmtId="199" fontId="1" fillId="0" borderId="2" xfId="0" applyNumberFormat="1" applyFont="1" applyBorder="1">
      <alignment vertical="center"/>
    </xf>
    <xf numFmtId="199" fontId="6" fillId="0" borderId="2" xfId="0" applyNumberFormat="1" applyFont="1" applyBorder="1" applyAlignment="1">
      <alignment horizontal="center" vertical="center"/>
    </xf>
    <xf numFmtId="199" fontId="0" fillId="0" borderId="2" xfId="0" applyNumberFormat="1" applyFont="1" applyBorder="1">
      <alignment vertical="center"/>
    </xf>
    <xf numFmtId="205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205" fontId="3" fillId="0" borderId="2" xfId="0" applyNumberFormat="1" applyFont="1" applyFill="1" applyBorder="1" applyAlignment="1">
      <alignment horizontal="center" vertical="center" wrapText="1"/>
    </xf>
    <xf numFmtId="186" fontId="0" fillId="0" borderId="2" xfId="0" applyNumberFormat="1" applyBorder="1" applyAlignment="1">
      <alignment horizontal="center" vertical="center"/>
    </xf>
    <xf numFmtId="203" fontId="5" fillId="0" borderId="2" xfId="0" applyNumberFormat="1" applyFont="1" applyBorder="1" applyAlignment="1">
      <alignment horizontal="center" vertical="center"/>
    </xf>
    <xf numFmtId="202" fontId="1" fillId="0" borderId="2" xfId="64" applyNumberFormat="1" applyFont="1" applyFill="1" applyBorder="1" applyAlignment="1">
      <alignment horizontal="center" vertical="center"/>
    </xf>
    <xf numFmtId="204" fontId="1" fillId="0" borderId="2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99" fontId="1" fillId="0" borderId="2" xfId="0" applyNumberFormat="1" applyFont="1" applyBorder="1" applyAlignment="1">
      <alignment horizontal="center" vertical="center"/>
    </xf>
    <xf numFmtId="204" fontId="0" fillId="0" borderId="2" xfId="0" applyNumberFormat="1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199" fontId="0" fillId="0" borderId="2" xfId="0" applyNumberFormat="1" applyFont="1" applyBorder="1" applyAlignment="1">
      <alignment horizontal="center" vertical="center"/>
    </xf>
    <xf numFmtId="205" fontId="3" fillId="0" borderId="1" xfId="30" applyNumberFormat="1" applyFont="1" applyBorder="1" applyAlignment="1">
      <alignment horizontal="center" vertical="center" wrapText="1"/>
    </xf>
    <xf numFmtId="205" fontId="3" fillId="0" borderId="2" xfId="30" applyNumberFormat="1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205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05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2" xfId="64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 applyProtection="1">
      <alignment horizontal="center" vertical="center"/>
      <protection locked="0"/>
    </xf>
    <xf numFmtId="205" fontId="7" fillId="4" borderId="2" xfId="0" applyNumberFormat="1" applyFont="1" applyFill="1" applyBorder="1" applyAlignment="1" applyProtection="1">
      <alignment horizontal="center" vertical="center" wrapText="1"/>
      <protection locked="0"/>
    </xf>
    <xf numFmtId="191" fontId="0" fillId="0" borderId="2" xfId="0" applyNumberForma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5" borderId="0" xfId="0" applyFill="1" applyBorder="1" applyAlignment="1">
      <alignment horizontal="center" vertical="center"/>
    </xf>
    <xf numFmtId="0" fontId="0" fillId="0" borderId="0" xfId="0" applyBorder="1">
      <alignment vertical="center"/>
    </xf>
  </cellXfs>
  <cellStyles count="134">
    <cellStyle name="常规" xfId="0" builtinId="0"/>
    <cellStyle name="常规 17 2 2" xfId="1"/>
    <cellStyle name="常规 11 3" xfId="2"/>
    <cellStyle name="常规 5" xfId="3"/>
    <cellStyle name="常规 2 11" xfId="4"/>
    <cellStyle name="常规 5 4" xfId="5"/>
    <cellStyle name="常规 2 4 4 2" xfId="6"/>
    <cellStyle name="常规 2 4 4 3" xfId="7"/>
    <cellStyle name="常规 2 14 3" xfId="8"/>
    <cellStyle name="常规 10 11" xfId="9"/>
    <cellStyle name="货币[0] 2" xfId="10"/>
    <cellStyle name="常规 10 2" xfId="11"/>
    <cellStyle name="常规 17 2 3" xfId="12"/>
    <cellStyle name="常规 10" xfId="13"/>
    <cellStyle name="常规 2 12" xfId="14"/>
    <cellStyle name="常规 3 10" xfId="15"/>
    <cellStyle name="常规 31 3 2 4" xfId="16"/>
    <cellStyle name="常规 55 3" xfId="17"/>
    <cellStyle name="常规 2 2 2 15" xfId="18"/>
    <cellStyle name="常规 41 3 2" xfId="19"/>
    <cellStyle name="常规 17 2 2 2" xfId="20"/>
    <cellStyle name="常规 2 4 4" xfId="21"/>
    <cellStyle name="常规 63 3" xfId="22"/>
    <cellStyle name="常规 19 2" xfId="23"/>
    <cellStyle name="常规 7" xfId="24"/>
    <cellStyle name="常规 2 4 4 2 2" xfId="25"/>
    <cellStyle name="常规 5 2" xfId="26"/>
    <cellStyle name="常规 56 2" xfId="27"/>
    <cellStyle name="常规 16" xfId="28"/>
    <cellStyle name="常规 17 2" xfId="29"/>
    <cellStyle name="常规_Sheet1_2011年7月农村低保月报表" xfId="30"/>
    <cellStyle name="常规 10 2 3" xfId="31"/>
    <cellStyle name="差 2 3" xfId="32"/>
    <cellStyle name="常规 19 2 2 2" xfId="33"/>
    <cellStyle name="常规 10 2 2" xfId="34"/>
    <cellStyle name="常规 15" xfId="35"/>
    <cellStyle name="常规 11" xfId="36"/>
    <cellStyle name="常规 17" xfId="37"/>
    <cellStyle name="常规 22" xfId="38"/>
    <cellStyle name="常规 11 2 2" xfId="39"/>
    <cellStyle name="常规 17 3" xfId="40"/>
    <cellStyle name="常规 4 2" xfId="41"/>
    <cellStyle name="常规 4 3" xfId="42"/>
    <cellStyle name="常规 17 4" xfId="43"/>
    <cellStyle name="常规_Sheet1" xfId="44"/>
    <cellStyle name="标题" xfId="45" builtinId="15"/>
    <cellStyle name="常规 4 2 2" xfId="46"/>
    <cellStyle name="常规 2 21" xfId="47"/>
    <cellStyle name="常规 17 3 2" xfId="48"/>
    <cellStyle name="常规 56" xfId="49"/>
    <cellStyle name="常规 32" xfId="50"/>
    <cellStyle name="常规 47 4 7 2" xfId="51"/>
    <cellStyle name="常规 10 2 2 2" xfId="52"/>
    <cellStyle name="常规 47 4 7 3" xfId="53"/>
    <cellStyle name="标题 2" xfId="54" builtinId="17"/>
    <cellStyle name="常规 2" xfId="55"/>
    <cellStyle name="常规 53" xfId="56"/>
    <cellStyle name="常规 55 3 2" xfId="57"/>
    <cellStyle name="常规 56 2 2 2" xfId="58"/>
    <cellStyle name="常规 5 3" xfId="59"/>
    <cellStyle name="常规 56 3" xfId="60"/>
    <cellStyle name="常规 56 3 2" xfId="61"/>
    <cellStyle name="常规 56 4" xfId="62"/>
    <cellStyle name="常规_Sheet2_1" xfId="63"/>
    <cellStyle name="常规 8" xfId="64"/>
    <cellStyle name="常规 6 2" xfId="65"/>
    <cellStyle name="千位分隔 2" xfId="66"/>
    <cellStyle name="常规 3 4" xfId="67"/>
    <cellStyle name="常规 63" xfId="68"/>
    <cellStyle name="常规 63 2" xfId="69"/>
    <cellStyle name="常规 63 2 2" xfId="70"/>
    <cellStyle name="常规_城市_77" xfId="71"/>
    <cellStyle name="60% - 强调文字颜色 6" xfId="72" builtinId="52"/>
    <cellStyle name="常规 56 2 3" xfId="73"/>
    <cellStyle name="20% - 强调文字颜色 4" xfId="74" builtinId="42"/>
    <cellStyle name="40% - 强调文字颜色 4" xfId="75" builtinId="43"/>
    <cellStyle name="强调文字颜色 4" xfId="76" builtinId="41"/>
    <cellStyle name="常规 9" xfId="77"/>
    <cellStyle name="60% - 强调文字颜色 3" xfId="78" builtinId="40"/>
    <cellStyle name="输入" xfId="79" builtinId="20"/>
    <cellStyle name="强调文字颜色 3" xfId="80" builtinId="37"/>
    <cellStyle name="40% - 强调文字颜色 3" xfId="81" builtinId="39"/>
    <cellStyle name="常规_城市_75" xfId="82"/>
    <cellStyle name="常规 56 2 2" xfId="83"/>
    <cellStyle name="20% - 强调文字颜色 3" xfId="84" builtinId="38"/>
    <cellStyle name="常规 6" xfId="85"/>
    <cellStyle name="好" xfId="86" builtinId="26"/>
    <cellStyle name="货币" xfId="87" builtinId="4"/>
    <cellStyle name="百分比" xfId="88" builtinId="5"/>
    <cellStyle name="千位分隔" xfId="89" builtinId="3"/>
    <cellStyle name="60% - 强调文字颜色 2" xfId="90" builtinId="36"/>
    <cellStyle name="常规 42" xfId="91"/>
    <cellStyle name="60% - 强调文字颜色 5" xfId="92" builtinId="48"/>
    <cellStyle name="40% - 强调文字颜色 2" xfId="93" builtinId="35"/>
    <cellStyle name="强调文字颜色 2" xfId="94" builtinId="33"/>
    <cellStyle name="60% - 强调文字颜色 1" xfId="95" builtinId="32"/>
    <cellStyle name="60% - 强调文字颜色 4" xfId="96" builtinId="44"/>
    <cellStyle name="计算" xfId="97" builtinId="22"/>
    <cellStyle name="40% - 强调文字颜色 1" xfId="98" builtinId="31"/>
    <cellStyle name="强调文字颜色 1" xfId="99" builtinId="29"/>
    <cellStyle name="常规 55 3 2 2" xfId="100"/>
    <cellStyle name="常规 55 3 3" xfId="101"/>
    <cellStyle name="常规 3" xfId="102"/>
    <cellStyle name="标题 3" xfId="103" builtinId="18"/>
    <cellStyle name="适中" xfId="104" builtinId="28"/>
    <cellStyle name="输出" xfId="105" builtinId="21"/>
    <cellStyle name="20% - 强调文字颜色 5" xfId="106" builtinId="46"/>
    <cellStyle name="20% - 强调文字颜色 1" xfId="107" builtinId="30"/>
    <cellStyle name="汇总" xfId="108" builtinId="25"/>
    <cellStyle name="常规 51 2" xfId="109"/>
    <cellStyle name="常规 35 3" xfId="110"/>
    <cellStyle name="差" xfId="111" builtinId="27"/>
    <cellStyle name="常规 47 4 7" xfId="112"/>
    <cellStyle name="检查单元格" xfId="113" builtinId="23"/>
    <cellStyle name="标题 1" xfId="114" builtinId="16"/>
    <cellStyle name="解释性文本" xfId="115" builtinId="53"/>
    <cellStyle name="20% - 强调文字颜色 2" xfId="116" builtinId="34"/>
    <cellStyle name="常规 11 2" xfId="117"/>
    <cellStyle name="常规 4" xfId="118"/>
    <cellStyle name="标题 4" xfId="119" builtinId="19"/>
    <cellStyle name="货币[0]" xfId="120" builtinId="7"/>
    <cellStyle name="已访问的超链接" xfId="121" builtinId="9"/>
    <cellStyle name="警告文本" xfId="122" builtinId="11"/>
    <cellStyle name="常规 47 4 7 2 2" xfId="123"/>
    <cellStyle name="常规 5_湓浦2017年1-3月份低保工资" xfId="124"/>
    <cellStyle name="注释" xfId="125" builtinId="10"/>
    <cellStyle name="20% - 强调文字颜色 6" xfId="126" builtinId="50"/>
    <cellStyle name="40% - 强调文字颜色 5" xfId="127" builtinId="47"/>
    <cellStyle name="强调文字颜色 5" xfId="128" builtinId="45"/>
    <cellStyle name="强调文字颜色 6" xfId="129" builtinId="49"/>
    <cellStyle name="40% - 强调文字颜色 6" xfId="130" builtinId="51"/>
    <cellStyle name="超链接" xfId="131" builtinId="8"/>
    <cellStyle name="千位分隔[0]" xfId="132" builtinId="6"/>
    <cellStyle name="链接单元格" xfId="133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4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2"/>
  <sheetViews>
    <sheetView tabSelected="1" workbookViewId="0">
      <selection activeCell="X16" sqref="X16"/>
    </sheetView>
  </sheetViews>
  <sheetFormatPr defaultColWidth="9" defaultRowHeight="12"/>
  <cols>
    <col min="1" max="1" width="7.375" style="4" customWidth="1"/>
    <col min="2" max="2" width="5.18333333333333" style="1" customWidth="1"/>
    <col min="3" max="3" width="6.18333333333333" style="1" customWidth="1"/>
    <col min="4" max="4" width="6.54166666666667" style="1" customWidth="1"/>
    <col min="5" max="5" width="5.725" style="1" customWidth="1"/>
    <col min="6" max="6" width="6.275" style="1" customWidth="1"/>
    <col min="7" max="7" width="7.09166666666667" style="1" customWidth="1"/>
    <col min="8" max="8" width="4.275" style="1" customWidth="1"/>
    <col min="9" max="9" width="5.5" style="1" customWidth="1"/>
    <col min="10" max="10" width="3.90833333333333" style="1" customWidth="1"/>
    <col min="11" max="11" width="4.5" style="1" customWidth="1"/>
    <col min="12" max="12" width="3.63333333333333" style="1" customWidth="1"/>
    <col min="13" max="13" width="5.36666666666667" style="1" customWidth="1"/>
    <col min="14" max="14" width="4.81666666666667" style="1" customWidth="1"/>
    <col min="15" max="15" width="15.8166666666667" style="1" customWidth="1"/>
    <col min="16" max="16" width="9.90833333333333" style="1" customWidth="1"/>
    <col min="17" max="17" width="12.5416666666667" style="1" customWidth="1"/>
    <col min="18" max="18" width="8.81666666666667" style="1" customWidth="1"/>
    <col min="19" max="19" width="11.0916666666667" style="1" customWidth="1"/>
    <col min="20" max="20" width="11.375" style="1" customWidth="1"/>
    <col min="21" max="21" width="10.25" style="1" customWidth="1"/>
    <col min="22" max="22" width="12.125" style="1" customWidth="1"/>
    <col min="23" max="23" width="7.90833333333333" style="1" customWidth="1"/>
    <col min="24" max="24" width="13.9083333333333" style="1" customWidth="1"/>
    <col min="25" max="25" width="7.54166666666667" style="1" customWidth="1"/>
    <col min="26" max="26" width="4.63333333333333" style="1" customWidth="1"/>
    <col min="27" max="27" width="5.09166666666667" style="1" customWidth="1"/>
    <col min="28" max="28" width="4.275" style="1" customWidth="1"/>
    <col min="29" max="29" width="4" style="1" customWidth="1"/>
    <col min="30" max="30" width="9" style="1"/>
    <col min="31" max="31" width="10.275" style="1" customWidth="1"/>
    <col min="32" max="32" width="9" style="1"/>
    <col min="33" max="33" width="9.275" style="1" customWidth="1"/>
    <col min="34" max="16384" width="9" style="1"/>
  </cols>
  <sheetData>
    <row r="1" ht="53" customHeight="1" spans="1:3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ht="30" customHeight="1" spans="1:33">
      <c r="A2" s="6" t="s">
        <v>1</v>
      </c>
      <c r="B2" s="7" t="s">
        <v>2</v>
      </c>
      <c r="C2" s="7"/>
      <c r="D2" s="7"/>
      <c r="E2" s="7" t="s">
        <v>3</v>
      </c>
      <c r="F2" s="7"/>
      <c r="G2" s="7"/>
      <c r="H2" s="7" t="s">
        <v>4</v>
      </c>
      <c r="I2" s="7" t="s">
        <v>5</v>
      </c>
      <c r="J2" s="7" t="s">
        <v>6</v>
      </c>
      <c r="K2" s="7" t="s">
        <v>7</v>
      </c>
      <c r="L2" s="7" t="s">
        <v>8</v>
      </c>
      <c r="M2" s="7" t="s">
        <v>9</v>
      </c>
      <c r="N2" s="7" t="s">
        <v>10</v>
      </c>
      <c r="O2" s="23" t="s">
        <v>11</v>
      </c>
      <c r="P2" s="23"/>
      <c r="Q2" s="23"/>
      <c r="R2" s="33" t="s">
        <v>12</v>
      </c>
      <c r="S2" s="23" t="s">
        <v>13</v>
      </c>
      <c r="T2" s="34" t="s">
        <v>14</v>
      </c>
      <c r="U2" s="34"/>
      <c r="V2" s="34"/>
      <c r="W2" s="7" t="s">
        <v>15</v>
      </c>
      <c r="X2" s="45" t="s">
        <v>16</v>
      </c>
      <c r="Y2" s="48" t="s">
        <v>17</v>
      </c>
      <c r="Z2" s="49" t="s">
        <v>18</v>
      </c>
      <c r="AA2" s="49"/>
      <c r="AB2" s="49"/>
      <c r="AC2" s="49"/>
      <c r="AD2" s="56" t="s">
        <v>19</v>
      </c>
      <c r="AE2" s="56"/>
      <c r="AF2" s="56"/>
      <c r="AG2" s="56"/>
    </row>
    <row r="3" ht="21" customHeight="1" spans="1:33">
      <c r="A3" s="8"/>
      <c r="B3" s="9" t="s">
        <v>20</v>
      </c>
      <c r="C3" s="9" t="s">
        <v>21</v>
      </c>
      <c r="D3" s="9" t="s">
        <v>22</v>
      </c>
      <c r="E3" s="9" t="s">
        <v>20</v>
      </c>
      <c r="F3" s="9" t="s">
        <v>21</v>
      </c>
      <c r="G3" s="9" t="s">
        <v>22</v>
      </c>
      <c r="H3" s="9"/>
      <c r="I3" s="9"/>
      <c r="J3" s="9"/>
      <c r="K3" s="9"/>
      <c r="L3" s="9"/>
      <c r="M3" s="9"/>
      <c r="N3" s="9"/>
      <c r="O3" s="24" t="s">
        <v>23</v>
      </c>
      <c r="P3" s="25" t="s">
        <v>24</v>
      </c>
      <c r="Q3" s="25" t="s">
        <v>25</v>
      </c>
      <c r="R3" s="24"/>
      <c r="S3" s="35"/>
      <c r="T3" s="24" t="s">
        <v>23</v>
      </c>
      <c r="U3" s="25" t="s">
        <v>24</v>
      </c>
      <c r="V3" s="25" t="s">
        <v>25</v>
      </c>
      <c r="W3" s="9"/>
      <c r="X3" s="46"/>
      <c r="Y3" s="50"/>
      <c r="Z3" s="51" t="s">
        <v>26</v>
      </c>
      <c r="AA3" s="51"/>
      <c r="AB3" s="51" t="s">
        <v>27</v>
      </c>
      <c r="AC3" s="51"/>
      <c r="AD3" s="57" t="s">
        <v>28</v>
      </c>
      <c r="AE3" s="57"/>
      <c r="AF3" s="57" t="s">
        <v>29</v>
      </c>
      <c r="AG3" s="57"/>
    </row>
    <row r="4" ht="34" customHeight="1" spans="1:33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24"/>
      <c r="P4" s="25"/>
      <c r="Q4" s="25"/>
      <c r="R4" s="24"/>
      <c r="S4" s="35"/>
      <c r="T4" s="24"/>
      <c r="U4" s="25"/>
      <c r="V4" s="25"/>
      <c r="W4" s="9"/>
      <c r="X4" s="46"/>
      <c r="Y4" s="50"/>
      <c r="Z4" s="50" t="s">
        <v>30</v>
      </c>
      <c r="AA4" s="51" t="s">
        <v>31</v>
      </c>
      <c r="AB4" s="51" t="s">
        <v>30</v>
      </c>
      <c r="AC4" s="51" t="s">
        <v>31</v>
      </c>
      <c r="AD4" s="58" t="s">
        <v>30</v>
      </c>
      <c r="AE4" s="57" t="s">
        <v>31</v>
      </c>
      <c r="AF4" s="57" t="s">
        <v>30</v>
      </c>
      <c r="AG4" s="57" t="s">
        <v>31</v>
      </c>
    </row>
    <row r="5" s="1" customFormat="1" ht="26" customHeight="1" spans="1:33">
      <c r="A5" s="8" t="s">
        <v>32</v>
      </c>
      <c r="B5" s="9">
        <v>1</v>
      </c>
      <c r="C5" s="9">
        <v>2</v>
      </c>
      <c r="D5" s="9">
        <v>3</v>
      </c>
      <c r="E5" s="9">
        <v>4</v>
      </c>
      <c r="F5" s="9">
        <v>5</v>
      </c>
      <c r="G5" s="9">
        <v>6</v>
      </c>
      <c r="H5" s="9">
        <v>7</v>
      </c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>
        <v>15</v>
      </c>
      <c r="Q5" s="9">
        <v>3</v>
      </c>
      <c r="R5" s="9">
        <v>17</v>
      </c>
      <c r="S5" s="9">
        <v>18</v>
      </c>
      <c r="T5" s="9">
        <v>19</v>
      </c>
      <c r="U5" s="9">
        <v>20</v>
      </c>
      <c r="V5" s="9">
        <v>21</v>
      </c>
      <c r="W5" s="9">
        <v>22</v>
      </c>
      <c r="X5" s="9">
        <v>23</v>
      </c>
      <c r="Y5" s="9">
        <v>24</v>
      </c>
      <c r="Z5" s="9">
        <v>25</v>
      </c>
      <c r="AA5" s="9">
        <v>26</v>
      </c>
      <c r="AB5" s="9">
        <v>27</v>
      </c>
      <c r="AC5" s="9">
        <v>28</v>
      </c>
      <c r="AD5" s="17">
        <v>29</v>
      </c>
      <c r="AE5" s="17">
        <v>30</v>
      </c>
      <c r="AF5" s="17">
        <v>31</v>
      </c>
      <c r="AG5" s="17">
        <v>32</v>
      </c>
    </row>
    <row r="6" customFormat="1" ht="21" customHeight="1" spans="1:42">
      <c r="A6" s="10" t="s">
        <v>33</v>
      </c>
      <c r="B6" s="10">
        <v>5</v>
      </c>
      <c r="C6" s="10">
        <v>336</v>
      </c>
      <c r="D6" s="10">
        <v>341</v>
      </c>
      <c r="E6" s="10">
        <v>5</v>
      </c>
      <c r="F6" s="10">
        <v>444</v>
      </c>
      <c r="G6" s="10">
        <v>449</v>
      </c>
      <c r="H6" s="10">
        <v>173</v>
      </c>
      <c r="I6" s="10">
        <v>138</v>
      </c>
      <c r="J6" s="10">
        <v>107</v>
      </c>
      <c r="K6" s="10">
        <v>123</v>
      </c>
      <c r="L6" s="10">
        <v>16</v>
      </c>
      <c r="M6" s="10">
        <v>434</v>
      </c>
      <c r="N6" s="10">
        <v>54</v>
      </c>
      <c r="O6" s="26">
        <v>29.0222</v>
      </c>
      <c r="P6" s="26">
        <v>0.49</v>
      </c>
      <c r="Q6" s="26">
        <v>28.5322</v>
      </c>
      <c r="R6" s="36"/>
      <c r="S6" s="10">
        <v>646.3742</v>
      </c>
      <c r="T6" s="26">
        <v>86.7162</v>
      </c>
      <c r="U6" s="26">
        <v>1.274</v>
      </c>
      <c r="V6" s="26">
        <v>85.4422</v>
      </c>
      <c r="W6" s="10">
        <v>1340</v>
      </c>
      <c r="X6" s="10">
        <v>647.1358</v>
      </c>
      <c r="Y6" s="10">
        <v>980</v>
      </c>
      <c r="Z6" s="10">
        <v>4</v>
      </c>
      <c r="AA6" s="10">
        <v>4</v>
      </c>
      <c r="AB6" s="10">
        <v>2</v>
      </c>
      <c r="AC6" s="10">
        <v>3</v>
      </c>
      <c r="AD6" s="10">
        <v>6</v>
      </c>
      <c r="AE6" s="10">
        <v>6</v>
      </c>
      <c r="AF6" s="10">
        <v>20</v>
      </c>
      <c r="AG6" s="10">
        <v>31</v>
      </c>
      <c r="AM6" s="65"/>
      <c r="AN6" s="65"/>
      <c r="AO6" s="65"/>
      <c r="AP6" s="66"/>
    </row>
    <row r="7" customFormat="1" ht="25" customHeight="1" spans="1:33">
      <c r="A7" s="11" t="s">
        <v>34</v>
      </c>
      <c r="B7" s="12">
        <v>7</v>
      </c>
      <c r="C7" s="12">
        <v>177</v>
      </c>
      <c r="D7" s="12">
        <v>184</v>
      </c>
      <c r="E7" s="12">
        <v>7</v>
      </c>
      <c r="F7" s="12">
        <v>220</v>
      </c>
      <c r="G7" s="12">
        <v>227</v>
      </c>
      <c r="H7" s="12">
        <v>105</v>
      </c>
      <c r="I7" s="12">
        <v>121</v>
      </c>
      <c r="J7" s="12">
        <v>52</v>
      </c>
      <c r="K7" s="12">
        <v>63</v>
      </c>
      <c r="L7" s="21">
        <v>0</v>
      </c>
      <c r="M7" s="12">
        <v>251</v>
      </c>
      <c r="N7" s="12">
        <v>28</v>
      </c>
      <c r="O7" s="27">
        <v>15.6583</v>
      </c>
      <c r="P7" s="12">
        <v>0.686</v>
      </c>
      <c r="Q7" s="27">
        <v>14.9723</v>
      </c>
      <c r="R7" s="12"/>
      <c r="S7" s="17">
        <v>0</v>
      </c>
      <c r="T7" s="27">
        <v>47.5199</v>
      </c>
      <c r="U7" s="12">
        <v>1.96</v>
      </c>
      <c r="V7" s="27">
        <v>45.5599</v>
      </c>
      <c r="W7" s="12">
        <v>689</v>
      </c>
      <c r="X7" s="12">
        <v>0</v>
      </c>
      <c r="Y7" s="12">
        <v>980</v>
      </c>
      <c r="Z7" s="52">
        <v>1</v>
      </c>
      <c r="AA7" s="52">
        <v>1</v>
      </c>
      <c r="AB7" s="53">
        <v>4</v>
      </c>
      <c r="AC7" s="53">
        <v>5</v>
      </c>
      <c r="AD7" s="54">
        <v>0</v>
      </c>
      <c r="AE7" s="54">
        <v>0</v>
      </c>
      <c r="AF7" s="54">
        <v>2</v>
      </c>
      <c r="AG7" s="54">
        <v>2</v>
      </c>
    </row>
    <row r="8" customFormat="1" ht="25" customHeight="1" spans="1:34">
      <c r="A8" s="13" t="s">
        <v>35</v>
      </c>
      <c r="B8" s="14">
        <v>5</v>
      </c>
      <c r="C8" s="14">
        <v>245</v>
      </c>
      <c r="D8" s="14">
        <f>SUM(B8:C8)</f>
        <v>250</v>
      </c>
      <c r="E8" s="14">
        <v>5</v>
      </c>
      <c r="F8" s="14">
        <v>342</v>
      </c>
      <c r="G8" s="14">
        <f>SUM(E8:F8)</f>
        <v>347</v>
      </c>
      <c r="H8" s="14">
        <v>133</v>
      </c>
      <c r="I8" s="14">
        <v>152</v>
      </c>
      <c r="J8" s="14">
        <v>59</v>
      </c>
      <c r="K8" s="14">
        <v>57</v>
      </c>
      <c r="L8" s="14">
        <v>0</v>
      </c>
      <c r="M8" s="14">
        <v>216</v>
      </c>
      <c r="N8" s="14">
        <v>50</v>
      </c>
      <c r="O8" s="14">
        <v>23.1406</v>
      </c>
      <c r="P8" s="28">
        <v>0.49</v>
      </c>
      <c r="Q8" s="28">
        <v>22.6506</v>
      </c>
      <c r="R8" s="14"/>
      <c r="S8" s="37">
        <v>666.88</v>
      </c>
      <c r="T8" s="28">
        <v>69.481</v>
      </c>
      <c r="U8" s="28">
        <v>1.47</v>
      </c>
      <c r="V8" s="28">
        <v>68.011</v>
      </c>
      <c r="W8" s="14">
        <v>1041</v>
      </c>
      <c r="X8" s="37">
        <v>667.44</v>
      </c>
      <c r="Y8" s="14">
        <v>980</v>
      </c>
      <c r="Z8" s="14">
        <v>1</v>
      </c>
      <c r="AA8" s="14">
        <v>1</v>
      </c>
      <c r="AB8" s="14">
        <v>0</v>
      </c>
      <c r="AC8" s="14">
        <v>0</v>
      </c>
      <c r="AD8" s="59">
        <v>1</v>
      </c>
      <c r="AE8" s="59">
        <v>1</v>
      </c>
      <c r="AF8" s="60">
        <v>16</v>
      </c>
      <c r="AG8" s="60">
        <v>18</v>
      </c>
      <c r="AH8" s="64"/>
    </row>
    <row r="9" s="2" customFormat="1" ht="25" customHeight="1" spans="1:33">
      <c r="A9" s="15" t="s">
        <v>36</v>
      </c>
      <c r="B9" s="16">
        <v>2</v>
      </c>
      <c r="C9" s="16">
        <v>214</v>
      </c>
      <c r="D9" s="16">
        <v>216</v>
      </c>
      <c r="E9" s="16">
        <v>2</v>
      </c>
      <c r="F9" s="16">
        <v>305</v>
      </c>
      <c r="G9" s="16">
        <f>SUM(E9:F9)</f>
        <v>307</v>
      </c>
      <c r="H9" s="16">
        <v>18</v>
      </c>
      <c r="I9" s="16">
        <v>130</v>
      </c>
      <c r="J9" s="16">
        <v>163</v>
      </c>
      <c r="K9" s="16">
        <v>50</v>
      </c>
      <c r="L9" s="22">
        <v>13</v>
      </c>
      <c r="M9" s="16">
        <v>123</v>
      </c>
      <c r="N9" s="16">
        <v>81</v>
      </c>
      <c r="O9" s="29">
        <v>20.3608</v>
      </c>
      <c r="P9" s="27">
        <v>0.196</v>
      </c>
      <c r="Q9" s="29">
        <v>20.1648</v>
      </c>
      <c r="R9" s="16"/>
      <c r="S9" s="38">
        <v>663.219</v>
      </c>
      <c r="T9" s="29">
        <v>61.2178</v>
      </c>
      <c r="U9" s="27">
        <v>0.392</v>
      </c>
      <c r="V9" s="29">
        <v>60.8258</v>
      </c>
      <c r="W9" s="47">
        <v>923</v>
      </c>
      <c r="X9" s="38">
        <v>663.248</v>
      </c>
      <c r="Y9" s="16">
        <v>980</v>
      </c>
      <c r="Z9" s="54">
        <v>0</v>
      </c>
      <c r="AA9" s="54">
        <v>0</v>
      </c>
      <c r="AB9" s="54">
        <v>2</v>
      </c>
      <c r="AC9" s="54">
        <v>2</v>
      </c>
      <c r="AD9" s="61">
        <v>0</v>
      </c>
      <c r="AE9" s="61">
        <v>0</v>
      </c>
      <c r="AF9" s="54">
        <v>6</v>
      </c>
      <c r="AG9" s="54">
        <v>6</v>
      </c>
    </row>
    <row r="10" customFormat="1" ht="25" customHeight="1" spans="1:33">
      <c r="A10" s="11" t="s">
        <v>37</v>
      </c>
      <c r="B10" s="17">
        <v>7</v>
      </c>
      <c r="C10" s="17">
        <v>114</v>
      </c>
      <c r="D10" s="17">
        <f>SUM(B10,C10)</f>
        <v>121</v>
      </c>
      <c r="E10" s="17">
        <v>8</v>
      </c>
      <c r="F10" s="17">
        <v>172</v>
      </c>
      <c r="G10" s="17">
        <f>SUM(E10+F10)</f>
        <v>180</v>
      </c>
      <c r="H10" s="17">
        <v>87</v>
      </c>
      <c r="I10" s="17">
        <v>74</v>
      </c>
      <c r="J10" s="17">
        <v>30</v>
      </c>
      <c r="K10" s="17">
        <v>24</v>
      </c>
      <c r="L10" s="17">
        <v>2</v>
      </c>
      <c r="M10" s="17">
        <v>162</v>
      </c>
      <c r="N10" s="17">
        <v>30</v>
      </c>
      <c r="O10" s="28">
        <v>11.1715</v>
      </c>
      <c r="P10" s="30">
        <v>0.784</v>
      </c>
      <c r="Q10" s="39">
        <f>SUM(O10-P10)</f>
        <v>10.3875</v>
      </c>
      <c r="R10" s="40">
        <v>0</v>
      </c>
      <c r="S10" s="17">
        <f>O10/G10*10000</f>
        <v>620.638888888889</v>
      </c>
      <c r="T10" s="41">
        <v>33.2233</v>
      </c>
      <c r="U10" s="30">
        <v>2.352</v>
      </c>
      <c r="V10" s="41">
        <f>SUM(T10-U10)</f>
        <v>30.8713</v>
      </c>
      <c r="W10" s="17">
        <v>534</v>
      </c>
      <c r="X10" s="17">
        <f>SUM(T10/W10*10000)</f>
        <v>622.159176029963</v>
      </c>
      <c r="Y10" s="17">
        <v>980</v>
      </c>
      <c r="Z10" s="14">
        <v>1</v>
      </c>
      <c r="AA10" s="14">
        <v>1</v>
      </c>
      <c r="AB10" s="14">
        <v>0</v>
      </c>
      <c r="AC10" s="14">
        <v>0</v>
      </c>
      <c r="AD10" s="62" t="s">
        <v>38</v>
      </c>
      <c r="AE10" s="62" t="s">
        <v>39</v>
      </c>
      <c r="AF10" s="62" t="s">
        <v>38</v>
      </c>
      <c r="AG10" s="62" t="s">
        <v>39</v>
      </c>
    </row>
    <row r="11" s="3" customFormat="1" ht="41" customHeight="1" spans="1:33">
      <c r="A11" s="18" t="s">
        <v>40</v>
      </c>
      <c r="B11" s="19">
        <f t="shared" ref="B11:Q11" si="0">SUM(B6:B10)</f>
        <v>26</v>
      </c>
      <c r="C11" s="19">
        <f t="shared" si="0"/>
        <v>1086</v>
      </c>
      <c r="D11" s="19">
        <f t="shared" si="0"/>
        <v>1112</v>
      </c>
      <c r="E11" s="19">
        <f t="shared" si="0"/>
        <v>27</v>
      </c>
      <c r="F11" s="19">
        <f t="shared" si="0"/>
        <v>1483</v>
      </c>
      <c r="G11" s="19">
        <f t="shared" si="0"/>
        <v>1510</v>
      </c>
      <c r="H11" s="19">
        <f t="shared" si="0"/>
        <v>516</v>
      </c>
      <c r="I11" s="19">
        <f t="shared" si="0"/>
        <v>615</v>
      </c>
      <c r="J11" s="19">
        <f t="shared" si="0"/>
        <v>411</v>
      </c>
      <c r="K11" s="19">
        <f t="shared" si="0"/>
        <v>317</v>
      </c>
      <c r="L11" s="19">
        <f t="shared" si="0"/>
        <v>31</v>
      </c>
      <c r="M11" s="19">
        <f t="shared" si="0"/>
        <v>1186</v>
      </c>
      <c r="N11" s="19">
        <f t="shared" si="0"/>
        <v>243</v>
      </c>
      <c r="O11" s="31">
        <f t="shared" si="0"/>
        <v>99.3534</v>
      </c>
      <c r="P11" s="32">
        <f t="shared" si="0"/>
        <v>2.646</v>
      </c>
      <c r="Q11" s="42">
        <f t="shared" si="0"/>
        <v>96.7074</v>
      </c>
      <c r="R11" s="43"/>
      <c r="S11" s="19">
        <v>657.96</v>
      </c>
      <c r="T11" s="44">
        <f>SUM(T6:T10)</f>
        <v>298.1582</v>
      </c>
      <c r="U11" s="32">
        <f>SUM(U6:U10)</f>
        <v>7.448</v>
      </c>
      <c r="V11" s="44">
        <f>SUM(V6:V10)</f>
        <v>290.7102</v>
      </c>
      <c r="W11" s="19">
        <f>SUM(W6:W10)</f>
        <v>4527</v>
      </c>
      <c r="X11" s="19">
        <v>658.62</v>
      </c>
      <c r="Y11" s="19">
        <v>980</v>
      </c>
      <c r="Z11" s="55">
        <f t="shared" ref="Z11:AG11" si="1">SUM(Z6:Z10)</f>
        <v>7</v>
      </c>
      <c r="AA11" s="55">
        <f t="shared" si="1"/>
        <v>7</v>
      </c>
      <c r="AB11" s="55">
        <f t="shared" si="1"/>
        <v>8</v>
      </c>
      <c r="AC11" s="55">
        <f t="shared" si="1"/>
        <v>10</v>
      </c>
      <c r="AD11" s="63">
        <f t="shared" si="1"/>
        <v>7</v>
      </c>
      <c r="AE11" s="63">
        <f t="shared" si="1"/>
        <v>7</v>
      </c>
      <c r="AF11" s="63">
        <f t="shared" si="1"/>
        <v>44</v>
      </c>
      <c r="AG11" s="63">
        <f t="shared" si="1"/>
        <v>57</v>
      </c>
    </row>
    <row r="12" ht="41" customHeight="1" spans="1:7">
      <c r="A12" s="20"/>
      <c r="B12" s="20"/>
      <c r="C12" s="20"/>
      <c r="D12" s="20"/>
      <c r="E12" s="20"/>
      <c r="F12" s="20"/>
      <c r="G12" s="20"/>
    </row>
  </sheetData>
  <sheetProtection formatCells="0" insertHyperlinks="0" autoFilter="0"/>
  <mergeCells count="37">
    <mergeCell ref="A1:AG1"/>
    <mergeCell ref="B2:D2"/>
    <mergeCell ref="E2:G2"/>
    <mergeCell ref="O2:Q2"/>
    <mergeCell ref="T2:V2"/>
    <mergeCell ref="Z2:AC2"/>
    <mergeCell ref="AD2:AG2"/>
    <mergeCell ref="Z3:AA3"/>
    <mergeCell ref="AB3:AC3"/>
    <mergeCell ref="AD3:AE3"/>
    <mergeCell ref="AF3:AG3"/>
    <mergeCell ref="A12:G12"/>
    <mergeCell ref="A2:A4"/>
    <mergeCell ref="B3:B4"/>
    <mergeCell ref="C3:C4"/>
    <mergeCell ref="D3:D4"/>
    <mergeCell ref="E3:E4"/>
    <mergeCell ref="F3:F4"/>
    <mergeCell ref="G3:G4"/>
    <mergeCell ref="H2:H4"/>
    <mergeCell ref="I2:I4"/>
    <mergeCell ref="J2:J4"/>
    <mergeCell ref="K2:K4"/>
    <mergeCell ref="L2:L4"/>
    <mergeCell ref="M2:M4"/>
    <mergeCell ref="N2:N4"/>
    <mergeCell ref="O3:O4"/>
    <mergeCell ref="P3:P4"/>
    <mergeCell ref="Q3:Q4"/>
    <mergeCell ref="R2:R4"/>
    <mergeCell ref="S2:S4"/>
    <mergeCell ref="T3:T4"/>
    <mergeCell ref="U3:U4"/>
    <mergeCell ref="V3:V4"/>
    <mergeCell ref="W2:W4"/>
    <mergeCell ref="X2:X4"/>
    <mergeCell ref="Y2:Y4"/>
  </mergeCells>
  <conditionalFormatting sqref="O10">
    <cfRule type="containsText" dxfId="0" priority="1" operator="between" text="C">
      <formula>NOT(ISERROR(SEARCH("C",O10)))</formula>
    </cfRule>
  </conditionalFormatting>
  <conditionalFormatting sqref="O11">
    <cfRule type="containsText" dxfId="0" priority="16" operator="between" text="C">
      <formula>NOT(ISERROR(SEARCH("C",O11)))</formula>
    </cfRule>
  </conditionalFormatting>
  <pageMargins left="0.2" right="0.2" top="0.46875" bottom="0.75" header="0.3" footer="0.3"/>
  <pageSetup paperSize="9" orientation="landscape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woProps xmlns="https://web.wps.cn/et/2018/main" xmlns:s="http://schemas.openxmlformats.org/spreadsheetml/2006/main">
  <woSheetsProps>
    <woSheetProps sheetStid="2" interlineOnOff="0" interlineColor="0" isDbSheet="0"/>
  </woSheetsProps>
  <woBookProps>
    <bookSettings isFilterShared="1" isAutoUpdatePaused="0" filterType="conn"/>
  </woBookProps>
</woProps>
</file>

<file path=customXml/item3.xml><?xml version="1.0" encoding="utf-8"?>
<allowEditUser xmlns="https://web.wps.cn/et/2018/main" xmlns:s="http://schemas.openxmlformats.org/spreadsheetml/2006/main" hasInvisiblePropRange="0">
  <rangeList sheetStid="2" master=""/>
</allowEditUser>
</file>

<file path=customXml/item4.xml><?xml version="1.0" encoding="utf-8"?>
<pixelators xmlns="https://web.wps.cn/et/2018/main" xmlns:s="http://schemas.openxmlformats.org/spreadsheetml/2006/main">
  <pixelatorList sheetStid="2"/>
  <pixelatorList sheetStid="3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汪慧娟</cp:lastModifiedBy>
  <dcterms:created xsi:type="dcterms:W3CDTF">2006-09-14T03:21:00Z</dcterms:created>
  <dcterms:modified xsi:type="dcterms:W3CDTF">2026-03-02T09:45:00Z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F67A3EB253B04211A0104D9DD0F4CF5A</vt:lpwstr>
  </property>
  <property fmtid="{D5CDD505-2E9C-101B-9397-08002B2CF9AE}" pid="4" name="KSORubyTemplateID" linkTarget="0">
    <vt:lpwstr>14</vt:lpwstr>
  </property>
  <property fmtid="{D5CDD505-2E9C-101B-9397-08002B2CF9AE}" pid="5" name="CalculationRule">
    <vt:i4>0</vt:i4>
  </property>
</Properties>
</file>