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特困" sheetId="1" r:id="rId1"/>
    <sheet name="低保" sheetId="2" r:id="rId2"/>
    <sheet name="临救+精简" sheetId="4" r:id="rId3"/>
  </sheets>
  <definedNames>
    <definedName name="_xlnm._FilterDatabase" localSheetId="0" hidden="1">特困!$D$13:$D$16</definedName>
  </definedNames>
  <calcPr calcId="144525"/>
</workbook>
</file>

<file path=xl/sharedStrings.xml><?xml version="1.0" encoding="utf-8"?>
<sst xmlns="http://schemas.openxmlformats.org/spreadsheetml/2006/main" count="131" uniqueCount="85">
  <si>
    <t>10月城市特困供养人员基本情况报表</t>
  </si>
  <si>
    <t>填报单位：                                                                                   2024年10月</t>
  </si>
  <si>
    <t>地区</t>
  </si>
  <si>
    <t>城市特困供养总人数</t>
  </si>
  <si>
    <t>其中</t>
  </si>
  <si>
    <t>分散供养人中已签订委托供养协议人员</t>
  </si>
  <si>
    <t>人员变动</t>
  </si>
  <si>
    <t>供养标准</t>
  </si>
  <si>
    <t>当月度供养资金支出</t>
  </si>
  <si>
    <t>当月护理补贴发放金额</t>
  </si>
  <si>
    <t>特困人员中是否存在有集中供养需求但未安排入住机构</t>
  </si>
  <si>
    <t>当月发放总金额</t>
  </si>
  <si>
    <t>分散供养</t>
  </si>
  <si>
    <t>本月度新增人数</t>
  </si>
  <si>
    <t>本月度核销人数</t>
  </si>
  <si>
    <t>自理对象（100）</t>
  </si>
  <si>
    <t>失能对象（1500）</t>
  </si>
  <si>
    <t>半失能对象（375）</t>
  </si>
  <si>
    <t>人数</t>
  </si>
  <si>
    <t>自理人员</t>
  </si>
  <si>
    <t>失能人员</t>
  </si>
  <si>
    <t>半失能人员</t>
  </si>
  <si>
    <t>单位</t>
  </si>
  <si>
    <t>人</t>
  </si>
  <si>
    <t>元/月</t>
  </si>
  <si>
    <t>万元</t>
  </si>
  <si>
    <t>栏目</t>
  </si>
  <si>
    <t>甘棠</t>
  </si>
  <si>
    <t>湓浦</t>
  </si>
  <si>
    <t>人民路</t>
  </si>
  <si>
    <t>白水湖</t>
  </si>
  <si>
    <t>金鸡坡</t>
  </si>
  <si>
    <t>合计</t>
  </si>
  <si>
    <t>福利院</t>
  </si>
  <si>
    <t>市福利院</t>
  </si>
  <si>
    <t>2024年11月城乡低保月报表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</si>
  <si>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</si>
  <si>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</si>
  <si>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</si>
  <si>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</si>
  <si>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</si>
  <si>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</si>
  <si>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</si>
  <si>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</si>
  <si>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</si>
  <si>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</si>
  <si>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</si>
  <si>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</si>
  <si>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</si>
  <si>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</si>
  <si>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</si>
  <si>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</si>
  <si>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</si>
  <si>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</si>
  <si>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</si>
  <si>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</si>
  <si>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</si>
  <si>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</si>
  <si>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</si>
  <si>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</si>
  <si>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</si>
  <si>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</si>
  <si>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</si>
  <si>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</si>
  <si>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</si>
  <si>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栏</t>
  </si>
  <si>
    <t>浔阳区：</t>
  </si>
  <si>
    <t>2024年8月社会救助工作报表</t>
  </si>
  <si>
    <t>临时救助</t>
  </si>
  <si>
    <t>精简退职</t>
  </si>
  <si>
    <t>临时救助对象（含所有急难型、支出型和特别救助）</t>
  </si>
  <si>
    <t>按属地分类</t>
  </si>
  <si>
    <t>按对象分类</t>
  </si>
  <si>
    <t>1-本月累计支出</t>
  </si>
  <si>
    <t>城市对象</t>
  </si>
  <si>
    <t>本地户籍</t>
  </si>
  <si>
    <t>非本地户籍</t>
  </si>
  <si>
    <t>低保对象</t>
  </si>
  <si>
    <t>特困人员</t>
  </si>
  <si>
    <t>支出型贫困对象</t>
  </si>
  <si>
    <t>其他</t>
  </si>
  <si>
    <t>标准</t>
  </si>
  <si>
    <t>当月发放资金</t>
  </si>
  <si>
    <t>1-当月累计发放资金</t>
  </si>
  <si>
    <t>人次</t>
  </si>
</sst>
</file>

<file path=xl/styles.xml><?xml version="1.0" encoding="utf-8"?>
<styleSheet xmlns="http://schemas.openxmlformats.org/spreadsheetml/2006/main">
  <numFmts count="46">
    <numFmt numFmtId="176" formatCode="[DBNum1][$-804]yyyy&quot;年&quot;m&quot;月&quot;"/>
    <numFmt numFmtId="177" formatCode="\¥#,##0.00;[Red]\¥\-#,##0.00"/>
    <numFmt numFmtId="178" formatCode="mmmm\-yy"/>
    <numFmt numFmtId="7" formatCode="&quot;￥&quot;#,##0.00;&quot;￥&quot;\-#,##0.00"/>
    <numFmt numFmtId="179" formatCode="#\ ?/?"/>
    <numFmt numFmtId="25" formatCode="\$#,##0.00_);\(\$#,##0.00\)"/>
    <numFmt numFmtId="180" formatCode="[$-804]aaa"/>
    <numFmt numFmtId="181" formatCode="h:mm:ss\ AM/PM"/>
    <numFmt numFmtId="182" formatCode="[DBNum1]h&quot;时&quot;mm&quot;分&quot;"/>
    <numFmt numFmtId="8" formatCode="&quot;￥&quot;#,##0.00;[Red]&quot;￥&quot;\-#,##0.00"/>
    <numFmt numFmtId="42" formatCode="_ &quot;￥&quot;* #,##0_ ;_ &quot;￥&quot;* \-#,##0_ ;_ &quot;￥&quot;* &quot;-&quot;_ ;_ @_ "/>
    <numFmt numFmtId="183" formatCode="yyyy/m/d\ h:mm\ AM/PM"/>
    <numFmt numFmtId="184" formatCode="mmmmm"/>
    <numFmt numFmtId="185" formatCode="m/d"/>
    <numFmt numFmtId="186" formatCode="[DBNum1]上午/下午h&quot;时&quot;mm&quot;分&quot;"/>
    <numFmt numFmtId="187" formatCode="mm/dd/yy"/>
    <numFmt numFmtId="188" formatCode="[$-804]aaaa"/>
    <numFmt numFmtId="189" formatCode="dd\-mmm\-yy"/>
    <numFmt numFmtId="190" formatCode="mmmmm\-yy"/>
    <numFmt numFmtId="191" formatCode="[DBNum1][$-804]m&quot;月&quot;d&quot;日&quot;"/>
    <numFmt numFmtId="192" formatCode="\¥#,##0;\¥\-#,##0"/>
    <numFmt numFmtId="193" formatCode="yy/m/d"/>
    <numFmt numFmtId="26" formatCode="\$#,##0.00_);[Red]\(\$#,##0.00\)"/>
    <numFmt numFmtId="194" formatCode="\¥#,##0;[Red]\¥\-#,##0"/>
    <numFmt numFmtId="195" formatCode="0.00_);[Red]\(0.00\)"/>
    <numFmt numFmtId="196" formatCode="#,##0.0000_ "/>
    <numFmt numFmtId="197" formatCode="#\ ??"/>
    <numFmt numFmtId="198" formatCode="[DBNum1][$-804]yyyy&quot;年&quot;m&quot;月&quot;d&quot;日&quot;"/>
    <numFmt numFmtId="199" formatCode="0.00_ "/>
    <numFmt numFmtId="200" formatCode="0.000000_ "/>
    <numFmt numFmtId="201" formatCode="0.000_ "/>
    <numFmt numFmtId="202" formatCode="0.0000_ "/>
    <numFmt numFmtId="5" formatCode="&quot;￥&quot;#,##0;&quot;￥&quot;\-#,##0"/>
    <numFmt numFmtId="203" formatCode="0_);[Red]\(0\)"/>
    <numFmt numFmtId="24" formatCode="\$#,##0_);[Red]\(\$#,##0\)"/>
    <numFmt numFmtId="23" formatCode="\$#,##0_);\(\$#,##0\)"/>
    <numFmt numFmtId="204" formatCode="0.0000;[Red]0.0000"/>
    <numFmt numFmtId="6" formatCode="&quot;￥&quot;#,##0;[Red]&quot;￥&quot;\-#,##0"/>
    <numFmt numFmtId="205" formatCode="#\ ??/??"/>
    <numFmt numFmtId="43" formatCode="_ * #,##0.00_ ;_ * \-#,##0.00_ ;_ * &quot;-&quot;??_ ;_ @_ "/>
    <numFmt numFmtId="44" formatCode="_ &quot;￥&quot;* #,##0.00_ ;_ &quot;￥&quot;* \-#,##0.00_ ;_ &quot;￥&quot;* &quot;-&quot;??_ ;_ @_ "/>
    <numFmt numFmtId="206" formatCode="\¥#,##0.00;\¥\-#,##0.00"/>
    <numFmt numFmtId="207" formatCode="0;[Red]0"/>
    <numFmt numFmtId="41" formatCode="_ * #,##0_ ;_ * \-#,##0_ ;_ * &quot;-&quot;_ ;_ @_ "/>
    <numFmt numFmtId="208" formatCode="0_ "/>
    <numFmt numFmtId="209" formatCode="h:mm\ AM/PM"/>
  </numFmts>
  <fonts count="51">
    <font>
      <sz val="11"/>
      <color theme="1"/>
      <name val="宋体"/>
      <charset val="134"/>
      <scheme val="minor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Microsoft YaHei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12"/>
      <name val="宋体"/>
      <charset val="134"/>
    </font>
    <font>
      <b/>
      <u/>
      <sz val="26"/>
      <name val="方正小标宋简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rgb="FF800000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4">
    <xf numFmtId="0" fontId="0" fillId="0" borderId="0">
      <alignment vertical="center"/>
    </xf>
    <xf numFmtId="0" fontId="5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7" fillId="0" borderId="0"/>
    <xf numFmtId="0" fontId="48" fillId="0" borderId="13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20" fillId="0" borderId="0"/>
    <xf numFmtId="0" fontId="45" fillId="28" borderId="0" applyNumberFormat="0" applyBorder="0" applyAlignment="0" applyProtection="0">
      <alignment vertical="center"/>
    </xf>
    <xf numFmtId="0" fontId="0" fillId="0" borderId="0"/>
    <xf numFmtId="0" fontId="42" fillId="0" borderId="0"/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21" borderId="16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9" fillId="0" borderId="0"/>
    <xf numFmtId="0" fontId="3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6" borderId="16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20" fillId="0" borderId="0"/>
    <xf numFmtId="0" fontId="32" fillId="0" borderId="19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26" borderId="18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0" borderId="0"/>
    <xf numFmtId="0" fontId="44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11" borderId="14" applyNumberFormat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4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/>
    <xf numFmtId="0" fontId="28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/>
    <xf numFmtId="0" fontId="0" fillId="14" borderId="15" applyNumberFormat="0" applyFont="0" applyAlignment="0" applyProtection="0">
      <alignment vertical="center"/>
    </xf>
    <xf numFmtId="0" fontId="29" fillId="0" borderId="0"/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2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02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202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0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2" fontId="11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96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195" fontId="15" fillId="0" borderId="2" xfId="0" applyNumberFormat="1" applyFont="1" applyFill="1" applyBorder="1" applyAlignment="1">
      <alignment horizontal="center" vertical="center" wrapText="1"/>
    </xf>
    <xf numFmtId="19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195" fontId="15" fillId="0" borderId="2" xfId="52" applyNumberFormat="1" applyFont="1" applyBorder="1" applyAlignment="1">
      <alignment horizontal="center" vertical="center" wrapText="1"/>
    </xf>
    <xf numFmtId="195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195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 wrapText="1"/>
    </xf>
    <xf numFmtId="0" fontId="17" fillId="0" borderId="0" xfId="6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202" fontId="0" fillId="0" borderId="0" xfId="0" applyNumberFormat="1" applyFont="1" applyAlignment="1"/>
    <xf numFmtId="0" fontId="18" fillId="0" borderId="0" xfId="6" applyNumberFormat="1" applyFont="1" applyFill="1" applyAlignment="1" applyProtection="1">
      <alignment horizontal="center" vertical="center" wrapText="1"/>
      <protection locked="0"/>
    </xf>
    <xf numFmtId="0" fontId="19" fillId="0" borderId="0" xfId="6" applyNumberFormat="1" applyFont="1" applyFill="1" applyAlignment="1" applyProtection="1">
      <alignment horizontal="left" vertical="center" wrapText="1"/>
      <protection locked="0"/>
    </xf>
    <xf numFmtId="0" fontId="17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14" applyFont="1" applyFill="1" applyBorder="1" applyAlignment="1" applyProtection="1">
      <alignment horizontal="center" vertical="center" wrapText="1"/>
      <protection locked="0"/>
    </xf>
    <xf numFmtId="0" fontId="17" fillId="0" borderId="2" xfId="14" applyFont="1" applyBorder="1" applyAlignment="1" applyProtection="1">
      <alignment horizontal="center" vertical="center" wrapText="1"/>
      <protection locked="0"/>
    </xf>
    <xf numFmtId="0" fontId="17" fillId="0" borderId="2" xfId="14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203" fontId="7" fillId="0" borderId="2" xfId="0" applyNumberFormat="1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1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6" borderId="2" xfId="14" applyFont="1" applyFill="1" applyBorder="1" applyAlignment="1" applyProtection="1">
      <alignment horizontal="center" vertical="center" wrapText="1"/>
      <protection locked="0"/>
    </xf>
    <xf numFmtId="0" fontId="17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03" fontId="7" fillId="0" borderId="2" xfId="0" applyNumberFormat="1" applyFont="1" applyBorder="1" applyAlignment="1">
      <alignment horizontal="center" vertical="center" wrapText="1"/>
    </xf>
    <xf numFmtId="203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202" fontId="18" fillId="0" borderId="0" xfId="6" applyNumberFormat="1" applyFont="1" applyFill="1" applyAlignment="1" applyProtection="1">
      <alignment horizontal="center" vertical="center" wrapText="1"/>
      <protection locked="0"/>
    </xf>
    <xf numFmtId="202" fontId="19" fillId="0" borderId="0" xfId="6" applyNumberFormat="1" applyFont="1" applyFill="1" applyAlignment="1" applyProtection="1">
      <alignment horizontal="left" vertical="center" wrapText="1"/>
      <protection locked="0"/>
    </xf>
    <xf numFmtId="0" fontId="17" fillId="7" borderId="2" xfId="14" applyFont="1" applyFill="1" applyBorder="1" applyAlignment="1" applyProtection="1">
      <alignment horizontal="center" vertical="center" wrapText="1"/>
      <protection locked="0"/>
    </xf>
    <xf numFmtId="202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202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208" fontId="17" fillId="0" borderId="2" xfId="6" applyNumberFormat="1" applyFont="1" applyFill="1" applyBorder="1" applyAlignment="1" applyProtection="1">
      <alignment horizontal="center" vertical="center" wrapText="1"/>
      <protection locked="0"/>
    </xf>
    <xf numFmtId="208" fontId="12" fillId="0" borderId="2" xfId="0" applyNumberFormat="1" applyFont="1" applyBorder="1" applyAlignment="1">
      <alignment horizontal="center" vertical="center"/>
    </xf>
    <xf numFmtId="201" fontId="23" fillId="0" borderId="2" xfId="0" applyNumberFormat="1" applyFont="1" applyFill="1" applyBorder="1" applyAlignment="1">
      <alignment horizontal="center" vertical="center" wrapText="1"/>
    </xf>
    <xf numFmtId="202" fontId="20" fillId="0" borderId="2" xfId="0" applyNumberFormat="1" applyFont="1" applyBorder="1" applyAlignment="1" applyProtection="1">
      <alignment horizontal="center" vertical="center"/>
      <protection locked="0"/>
    </xf>
    <xf numFmtId="208" fontId="12" fillId="5" borderId="2" xfId="0" applyNumberFormat="1" applyFont="1" applyFill="1" applyBorder="1" applyAlignment="1">
      <alignment horizontal="center" vertical="center"/>
    </xf>
    <xf numFmtId="201" fontId="23" fillId="5" borderId="2" xfId="0" applyNumberFormat="1" applyFont="1" applyFill="1" applyBorder="1" applyAlignment="1">
      <alignment horizontal="center" vertical="center" wrapText="1"/>
    </xf>
    <xf numFmtId="202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95" fontId="24" fillId="0" borderId="0" xfId="0" applyNumberFormat="1" applyFont="1" applyFill="1" applyBorder="1" applyAlignment="1">
      <alignment horizontal="center" vertical="center" wrapText="1"/>
    </xf>
    <xf numFmtId="202" fontId="24" fillId="0" borderId="0" xfId="0" applyNumberFormat="1" applyFont="1" applyFill="1" applyBorder="1" applyAlignment="1">
      <alignment horizontal="center" vertical="center" wrapText="1"/>
    </xf>
    <xf numFmtId="202" fontId="24" fillId="0" borderId="0" xfId="0" applyNumberFormat="1" applyFont="1" applyFill="1" applyBorder="1" applyAlignment="1">
      <alignment horizontal="center" vertical="center"/>
    </xf>
    <xf numFmtId="0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9" borderId="2" xfId="6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6" applyNumberFormat="1" applyFont="1" applyFill="1" applyBorder="1" applyAlignment="1">
      <alignment horizontal="center" vertical="center" wrapText="1"/>
    </xf>
    <xf numFmtId="201" fontId="20" fillId="0" borderId="2" xfId="0" applyNumberFormat="1" applyFont="1" applyBorder="1" applyAlignment="1" applyProtection="1">
      <alignment horizontal="center" vertical="center"/>
      <protection locked="0"/>
    </xf>
    <xf numFmtId="208" fontId="24" fillId="0" borderId="2" xfId="0" applyNumberFormat="1" applyFont="1" applyFill="1" applyBorder="1" applyAlignment="1">
      <alignment horizontal="center" vertical="center" wrapText="1"/>
    </xf>
    <xf numFmtId="208" fontId="7" fillId="0" borderId="2" xfId="0" applyNumberFormat="1" applyFont="1" applyFill="1" applyBorder="1" applyAlignment="1">
      <alignment horizontal="center" vertical="center" wrapText="1"/>
    </xf>
    <xf numFmtId="195" fontId="7" fillId="0" borderId="2" xfId="0" applyNumberFormat="1" applyFont="1" applyBorder="1" applyAlignment="1" applyProtection="1">
      <alignment horizontal="center" vertical="center"/>
      <protection locked="0"/>
    </xf>
    <xf numFmtId="208" fontId="24" fillId="5" borderId="2" xfId="0" applyNumberFormat="1" applyFont="1" applyFill="1" applyBorder="1" applyAlignment="1">
      <alignment horizontal="center" vertical="center" wrapText="1"/>
    </xf>
    <xf numFmtId="208" fontId="7" fillId="5" borderId="2" xfId="0" applyNumberFormat="1" applyFont="1" applyFill="1" applyBorder="1" applyAlignment="1">
      <alignment horizontal="center" vertical="center" wrapText="1"/>
    </xf>
    <xf numFmtId="199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7" fillId="0" borderId="3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9" xfId="6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</cellXfs>
  <cellStyles count="134">
    <cellStyle name="常规" xfId="0" builtinId="0"/>
    <cellStyle name="常规_城市_77" xfId="1"/>
    <cellStyle name="常规 9" xfId="2"/>
    <cellStyle name="常规 63 2 2" xfId="3"/>
    <cellStyle name="常规 63 2" xfId="4"/>
    <cellStyle name="常规 63" xfId="5"/>
    <cellStyle name="常规_Sheet2_1" xfId="6"/>
    <cellStyle name="常规 8" xfId="7"/>
    <cellStyle name="常规 6 2" xfId="8"/>
    <cellStyle name="常规 56 4" xfId="9"/>
    <cellStyle name="常规 56 3 2" xfId="10"/>
    <cellStyle name="常规 56 3" xfId="11"/>
    <cellStyle name="常规 56 2 3" xfId="12"/>
    <cellStyle name="常规 56 2 2 2" xfId="13"/>
    <cellStyle name="常规_城市_75" xfId="14"/>
    <cellStyle name="常规 56 2 2" xfId="15"/>
    <cellStyle name="常规 55 3 3" xfId="16"/>
    <cellStyle name="常规 55 3 2 2" xfId="17"/>
    <cellStyle name="常规 55 3 2" xfId="18"/>
    <cellStyle name="常规 53" xfId="19"/>
    <cellStyle name="常规 51 2" xfId="20"/>
    <cellStyle name="常规 5_湓浦2017年1-3月份低保工资" xfId="21"/>
    <cellStyle name="常规 5 3" xfId="22"/>
    <cellStyle name="常规 47 4 7 3" xfId="23"/>
    <cellStyle name="常规 47 4 7 2 2" xfId="24"/>
    <cellStyle name="常规 47 4 7 2" xfId="25"/>
    <cellStyle name="常规 47 4 7" xfId="26"/>
    <cellStyle name="常规 32" xfId="27"/>
    <cellStyle name="千位分隔 2" xfId="28"/>
    <cellStyle name="常规 3 4" xfId="29"/>
    <cellStyle name="常规 4 2 2" xfId="30"/>
    <cellStyle name="标题" xfId="31" builtinId="15"/>
    <cellStyle name="常规 17 3 2" xfId="32"/>
    <cellStyle name="常规 2 21" xfId="33"/>
    <cellStyle name="常规_Sheet1" xfId="34"/>
    <cellStyle name="标题 2" xfId="35" builtinId="17"/>
    <cellStyle name="常规 2" xfId="36"/>
    <cellStyle name="常规 4 3" xfId="37"/>
    <cellStyle name="常规 17 4" xfId="38"/>
    <cellStyle name="常规 56" xfId="39"/>
    <cellStyle name="常规 4 2" xfId="40"/>
    <cellStyle name="常规 11 2 2" xfId="41"/>
    <cellStyle name="常规 17 3" xfId="42"/>
    <cellStyle name="常规 22" xfId="43"/>
    <cellStyle name="常规 17" xfId="44"/>
    <cellStyle name="常规 11" xfId="45"/>
    <cellStyle name="常规 15" xfId="46"/>
    <cellStyle name="常规 10 2 2 2" xfId="47"/>
    <cellStyle name="常规 10 2 2" xfId="48"/>
    <cellStyle name="常规 19 2 2 2" xfId="49"/>
    <cellStyle name="差 2 3" xfId="50"/>
    <cellStyle name="常规 10 2 3" xfId="51"/>
    <cellStyle name="常规_Sheet1_2011年7月农村低保月报表" xfId="52"/>
    <cellStyle name="常规 17 2" xfId="53"/>
    <cellStyle name="常规 16" xfId="54"/>
    <cellStyle name="常规 56 2" xfId="55"/>
    <cellStyle name="常规 5 2" xfId="56"/>
    <cellStyle name="好" xfId="57" builtinId="26"/>
    <cellStyle name="货币" xfId="58" builtinId="4"/>
    <cellStyle name="常规 6" xfId="59"/>
    <cellStyle name="60% - 强调文字颜色 6" xfId="60" builtinId="52"/>
    <cellStyle name="20% - 强调文字颜色 4" xfId="61" builtinId="42"/>
    <cellStyle name="常规 2 4 4 2 2" xfId="62"/>
    <cellStyle name="40% - 强调文字颜色 4" xfId="63" builtinId="43"/>
    <cellStyle name="强调文字颜色 4" xfId="64" builtinId="41"/>
    <cellStyle name="60% - 强调文字颜色 3" xfId="65" builtinId="40"/>
    <cellStyle name="输入" xfId="66" builtinId="20"/>
    <cellStyle name="强调文字颜色 3" xfId="67" builtinId="37"/>
    <cellStyle name="40% - 强调文字颜色 3" xfId="68" builtinId="39"/>
    <cellStyle name="常规 7" xfId="69"/>
    <cellStyle name="常规 19 2" xfId="70"/>
    <cellStyle name="20% - 强调文字颜色 3" xfId="71" builtinId="38"/>
    <cellStyle name="百分比" xfId="72" builtinId="5"/>
    <cellStyle name="千位分隔" xfId="73" builtinId="3"/>
    <cellStyle name="60% - 强调文字颜色 2" xfId="74" builtinId="36"/>
    <cellStyle name="常规 42" xfId="75"/>
    <cellStyle name="60% - 强调文字颜色 5" xfId="76" builtinId="48"/>
    <cellStyle name="常规 63 3" xfId="77"/>
    <cellStyle name="40% - 强调文字颜色 2" xfId="78" builtinId="35"/>
    <cellStyle name="强调文字颜色 2" xfId="79" builtinId="33"/>
    <cellStyle name="60% - 强调文字颜色 1" xfId="80" builtinId="32"/>
    <cellStyle name="常规 2 4 4" xfId="81"/>
    <cellStyle name="60% - 强调文字颜色 4" xfId="82" builtinId="44"/>
    <cellStyle name="常规 17 2 2 2" xfId="83"/>
    <cellStyle name="计算" xfId="84" builtinId="22"/>
    <cellStyle name="40% - 强调文字颜色 1" xfId="85" builtinId="31"/>
    <cellStyle name="强调文字颜色 1" xfId="86" builtinId="29"/>
    <cellStyle name="常规 41 3 2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常规 35 3" xfId="95"/>
    <cellStyle name="差" xfId="96" builtinId="27"/>
    <cellStyle name="常规 2 2 2 15" xfId="97"/>
    <cellStyle name="检查单元格" xfId="98" builtinId="23"/>
    <cellStyle name="常规 55 3" xfId="99"/>
    <cellStyle name="常规 31 3 2 4" xfId="100"/>
    <cellStyle name="标题 1" xfId="101" builtinId="16"/>
    <cellStyle name="解释性文本" xfId="102" builtinId="53"/>
    <cellStyle name="常规 3 10" xfId="103"/>
    <cellStyle name="20% - 强调文字颜色 2" xfId="104" builtinId="34"/>
    <cellStyle name="常规 2 12" xfId="105"/>
    <cellStyle name="常规 4" xfId="106"/>
    <cellStyle name="常规 11 2" xfId="107"/>
    <cellStyle name="标题 4" xfId="108" builtinId="19"/>
    <cellStyle name="常规 10" xfId="109"/>
    <cellStyle name="货币[0]" xfId="110" builtinId="7"/>
    <cellStyle name="已访问的超链接" xfId="111" builtinId="9"/>
    <cellStyle name="常规 17 2 3" xfId="112"/>
    <cellStyle name="常规 10 2" xfId="113"/>
    <cellStyle name="货币[0] 2" xfId="114"/>
    <cellStyle name="警告文本" xfId="115" builtinId="11"/>
    <cellStyle name="常规 10 11" xfId="116"/>
    <cellStyle name="注释" xfId="117" builtinId="10"/>
    <cellStyle name="常规 2 14 3" xfId="118"/>
    <cellStyle name="20% - 强调文字颜色 6" xfId="119" builtinId="50"/>
    <cellStyle name="40% - 强调文字颜色 5" xfId="120" builtinId="47"/>
    <cellStyle name="强调文字颜色 5" xfId="121" builtinId="45"/>
    <cellStyle name="常规 2 4 4 3" xfId="122"/>
    <cellStyle name="强调文字颜色 6" xfId="123" builtinId="49"/>
    <cellStyle name="40% - 强调文字颜色 6" xfId="124" builtinId="51"/>
    <cellStyle name="超链接" xfId="125" builtinId="8"/>
    <cellStyle name="千位分隔[0]" xfId="126" builtinId="6"/>
    <cellStyle name="常规 2 4 4 2" xfId="127"/>
    <cellStyle name="常规 5 4" xfId="128"/>
    <cellStyle name="常规 2 11" xfId="129"/>
    <cellStyle name="常规 5" xfId="130"/>
    <cellStyle name="常规 11 3" xfId="131"/>
    <cellStyle name="常规 17 2 2" xfId="132"/>
    <cellStyle name="链接单元格" xfId="13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opLeftCell="A4" workbookViewId="0">
      <selection activeCell="I21" sqref="I21"/>
    </sheetView>
  </sheetViews>
  <sheetFormatPr defaultColWidth="8.725" defaultRowHeight="13.5"/>
  <cols>
    <col min="1" max="1" width="8.36666666666667" style="64" customWidth="1"/>
    <col min="2" max="2" width="7.90833333333333" style="64" customWidth="1"/>
    <col min="3" max="3" width="8.36666666666667" style="64" customWidth="1"/>
    <col min="4" max="4" width="9.54166666666667" style="64" customWidth="1"/>
    <col min="5" max="6" width="8.36666666666667" style="64" customWidth="1"/>
    <col min="7" max="7" width="7.36666666666667" style="64" customWidth="1"/>
    <col min="8" max="9" width="8.36666666666667" style="64" customWidth="1"/>
    <col min="10" max="10" width="7.45833333333333" style="64" customWidth="1"/>
    <col min="11" max="11" width="9.81666666666667" style="64" customWidth="1"/>
    <col min="12" max="12" width="15.125" style="65" customWidth="1"/>
    <col min="13" max="13" width="12.275" style="64" customWidth="1"/>
    <col min="14" max="14" width="14.625" style="64" customWidth="1"/>
    <col min="15" max="15" width="13.625" style="64" customWidth="1"/>
    <col min="16" max="16" width="7.90833333333333" style="64" customWidth="1"/>
    <col min="17" max="17" width="20" style="64" customWidth="1"/>
    <col min="18" max="16384" width="8.725" style="64"/>
  </cols>
  <sheetData>
    <row r="1" s="59" customFormat="1" ht="34.5" spans="1:16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93"/>
      <c r="M1" s="66"/>
      <c r="N1" s="66"/>
      <c r="O1" s="66"/>
      <c r="P1" s="66"/>
    </row>
    <row r="2" s="59" customFormat="1" ht="18.75" spans="1:16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94"/>
      <c r="M2" s="67"/>
      <c r="N2" s="67"/>
      <c r="O2" s="67"/>
      <c r="P2" s="67"/>
    </row>
    <row r="3" s="60" customFormat="1" ht="15" customHeight="1" spans="1:17">
      <c r="A3" s="68" t="s">
        <v>2</v>
      </c>
      <c r="B3" s="69" t="s">
        <v>3</v>
      </c>
      <c r="C3" s="69" t="s">
        <v>4</v>
      </c>
      <c r="D3" s="69"/>
      <c r="E3" s="69"/>
      <c r="F3" s="69"/>
      <c r="G3" s="83" t="s">
        <v>5</v>
      </c>
      <c r="H3" s="84" t="s">
        <v>6</v>
      </c>
      <c r="I3" s="84"/>
      <c r="J3" s="71" t="s">
        <v>7</v>
      </c>
      <c r="K3" s="95" t="s">
        <v>8</v>
      </c>
      <c r="L3" s="96" t="s">
        <v>9</v>
      </c>
      <c r="M3" s="110" t="s">
        <v>4</v>
      </c>
      <c r="N3" s="110"/>
      <c r="O3" s="110"/>
      <c r="P3" s="111" t="s">
        <v>10</v>
      </c>
      <c r="Q3" s="122" t="s">
        <v>11</v>
      </c>
    </row>
    <row r="4" s="60" customFormat="1" ht="22.5" customHeight="1" spans="1:17">
      <c r="A4" s="68"/>
      <c r="B4" s="69"/>
      <c r="C4" s="69" t="s">
        <v>12</v>
      </c>
      <c r="D4" s="69"/>
      <c r="E4" s="69"/>
      <c r="F4" s="69"/>
      <c r="G4" s="83"/>
      <c r="H4" s="84" t="s">
        <v>13</v>
      </c>
      <c r="I4" s="84" t="s">
        <v>14</v>
      </c>
      <c r="J4" s="71"/>
      <c r="K4" s="95"/>
      <c r="L4" s="96"/>
      <c r="M4" s="110" t="s">
        <v>15</v>
      </c>
      <c r="N4" s="110" t="s">
        <v>16</v>
      </c>
      <c r="O4" s="110" t="s">
        <v>17</v>
      </c>
      <c r="P4" s="111"/>
      <c r="Q4" s="123"/>
    </row>
    <row r="5" s="60" customFormat="1" ht="40" customHeight="1" spans="1:17">
      <c r="A5" s="68"/>
      <c r="B5" s="69"/>
      <c r="C5" s="69" t="s">
        <v>18</v>
      </c>
      <c r="D5" s="69" t="s">
        <v>19</v>
      </c>
      <c r="E5" s="85" t="s">
        <v>20</v>
      </c>
      <c r="F5" s="85" t="s">
        <v>21</v>
      </c>
      <c r="G5" s="83"/>
      <c r="H5" s="84"/>
      <c r="I5" s="84"/>
      <c r="J5" s="71"/>
      <c r="K5" s="95"/>
      <c r="L5" s="96"/>
      <c r="M5" s="110"/>
      <c r="N5" s="110"/>
      <c r="O5" s="110"/>
      <c r="P5" s="111"/>
      <c r="Q5" s="124"/>
    </row>
    <row r="6" s="60" customFormat="1" ht="20.15" customHeight="1" spans="1:17">
      <c r="A6" s="68" t="s">
        <v>22</v>
      </c>
      <c r="B6" s="70" t="s">
        <v>23</v>
      </c>
      <c r="C6" s="71" t="s">
        <v>23</v>
      </c>
      <c r="D6" s="71" t="s">
        <v>23</v>
      </c>
      <c r="E6" s="71" t="s">
        <v>23</v>
      </c>
      <c r="F6" s="71" t="s">
        <v>23</v>
      </c>
      <c r="G6" s="70" t="s">
        <v>23</v>
      </c>
      <c r="H6" s="70" t="s">
        <v>23</v>
      </c>
      <c r="I6" s="70" t="s">
        <v>23</v>
      </c>
      <c r="J6" s="71" t="s">
        <v>24</v>
      </c>
      <c r="K6" s="71" t="s">
        <v>25</v>
      </c>
      <c r="L6" s="97" t="s">
        <v>25</v>
      </c>
      <c r="M6" s="112" t="s">
        <v>25</v>
      </c>
      <c r="N6" s="112" t="s">
        <v>25</v>
      </c>
      <c r="O6" s="112" t="s">
        <v>25</v>
      </c>
      <c r="P6" s="113"/>
      <c r="Q6" s="112" t="s">
        <v>25</v>
      </c>
    </row>
    <row r="7" s="60" customFormat="1" ht="20.15" customHeight="1" spans="1:17">
      <c r="A7" s="68" t="s">
        <v>26</v>
      </c>
      <c r="B7" s="68">
        <v>1</v>
      </c>
      <c r="C7" s="68">
        <v>2</v>
      </c>
      <c r="D7" s="68">
        <v>3</v>
      </c>
      <c r="E7" s="68">
        <v>4</v>
      </c>
      <c r="F7" s="68">
        <v>5</v>
      </c>
      <c r="G7" s="68">
        <v>6</v>
      </c>
      <c r="H7" s="68">
        <v>7</v>
      </c>
      <c r="I7" s="68">
        <v>8</v>
      </c>
      <c r="J7" s="68">
        <v>9</v>
      </c>
      <c r="K7" s="68">
        <v>10</v>
      </c>
      <c r="L7" s="98">
        <v>11</v>
      </c>
      <c r="M7" s="68">
        <v>12</v>
      </c>
      <c r="N7" s="68">
        <v>13</v>
      </c>
      <c r="O7" s="68">
        <v>14</v>
      </c>
      <c r="P7" s="68">
        <v>15</v>
      </c>
      <c r="Q7" s="113">
        <v>16</v>
      </c>
    </row>
    <row r="8" s="61" customFormat="1" ht="30" customHeight="1" spans="1:17">
      <c r="A8" s="72" t="s">
        <v>27</v>
      </c>
      <c r="B8" s="73">
        <v>20</v>
      </c>
      <c r="C8" s="73">
        <v>20</v>
      </c>
      <c r="D8" s="73">
        <v>16</v>
      </c>
      <c r="E8" s="86">
        <v>2</v>
      </c>
      <c r="F8" s="73">
        <v>2</v>
      </c>
      <c r="G8" s="87"/>
      <c r="H8" s="73">
        <v>1</v>
      </c>
      <c r="I8" s="73"/>
      <c r="J8" s="99">
        <v>1220</v>
      </c>
      <c r="K8" s="100">
        <f>SUM(C8*J8/10000)</f>
        <v>2.44</v>
      </c>
      <c r="L8" s="101">
        <f>SUM(M8,N8,O8)</f>
        <v>0.535</v>
      </c>
      <c r="M8" s="100">
        <f>SUM(D8*100/10000)</f>
        <v>0.16</v>
      </c>
      <c r="N8" s="100">
        <f>SUM(E8*1500/10000)</f>
        <v>0.3</v>
      </c>
      <c r="O8" s="114">
        <f>SUM(F8*375/10000)</f>
        <v>0.075</v>
      </c>
      <c r="P8" s="99"/>
      <c r="Q8" s="125">
        <f>SUM(K8,L8)</f>
        <v>2.975</v>
      </c>
    </row>
    <row r="9" s="62" customFormat="1" ht="30" customHeight="1" spans="1:17">
      <c r="A9" s="72" t="s">
        <v>28</v>
      </c>
      <c r="B9" s="74">
        <v>8</v>
      </c>
      <c r="C9" s="74">
        <v>8</v>
      </c>
      <c r="D9" s="74">
        <v>6</v>
      </c>
      <c r="E9" s="86"/>
      <c r="F9" s="74">
        <v>2</v>
      </c>
      <c r="G9" s="88"/>
      <c r="H9" s="74"/>
      <c r="I9" s="74"/>
      <c r="J9" s="99">
        <v>1220</v>
      </c>
      <c r="K9" s="100">
        <f t="shared" ref="K9:K16" si="0">SUM(C9*J9/10000)</f>
        <v>0.976</v>
      </c>
      <c r="L9" s="101">
        <f t="shared" ref="L9:L16" si="1">SUM(M9,N9,O9)</f>
        <v>0.135</v>
      </c>
      <c r="M9" s="100">
        <f t="shared" ref="M9:M16" si="2">SUM(D9*100/10000)</f>
        <v>0.06</v>
      </c>
      <c r="N9" s="100">
        <f t="shared" ref="N9:N16" si="3">SUM(E9*1500/10000)</f>
        <v>0</v>
      </c>
      <c r="O9" s="114">
        <f t="shared" ref="O9:O16" si="4">SUM(F9*375/10000)</f>
        <v>0.075</v>
      </c>
      <c r="P9" s="115"/>
      <c r="Q9" s="125">
        <f t="shared" ref="Q9:Q16" si="5">SUM(K9,L9)</f>
        <v>1.111</v>
      </c>
    </row>
    <row r="10" s="62" customFormat="1" ht="30" customHeight="1" spans="1:17">
      <c r="A10" s="72" t="s">
        <v>29</v>
      </c>
      <c r="B10" s="75">
        <v>15</v>
      </c>
      <c r="C10" s="75">
        <v>15</v>
      </c>
      <c r="D10" s="75">
        <v>13</v>
      </c>
      <c r="E10" s="89">
        <v>1</v>
      </c>
      <c r="F10" s="75">
        <v>1</v>
      </c>
      <c r="G10" s="90"/>
      <c r="H10" s="75"/>
      <c r="I10" s="75"/>
      <c r="J10" s="99">
        <v>1220</v>
      </c>
      <c r="K10" s="100">
        <f t="shared" si="0"/>
        <v>1.83</v>
      </c>
      <c r="L10" s="101">
        <f t="shared" si="1"/>
        <v>0.3175</v>
      </c>
      <c r="M10" s="100">
        <f t="shared" si="2"/>
        <v>0.13</v>
      </c>
      <c r="N10" s="100">
        <f t="shared" si="3"/>
        <v>0.15</v>
      </c>
      <c r="O10" s="114">
        <f t="shared" si="4"/>
        <v>0.0375</v>
      </c>
      <c r="P10" s="116"/>
      <c r="Q10" s="125">
        <f t="shared" si="5"/>
        <v>2.1475</v>
      </c>
    </row>
    <row r="11" s="62" customFormat="1" ht="30" customHeight="1" spans="1:17">
      <c r="A11" s="72" t="s">
        <v>30</v>
      </c>
      <c r="B11" s="74">
        <v>3</v>
      </c>
      <c r="C11" s="74">
        <v>3</v>
      </c>
      <c r="D11" s="74">
        <v>2</v>
      </c>
      <c r="E11" s="86">
        <v>1</v>
      </c>
      <c r="F11" s="74"/>
      <c r="G11" s="88"/>
      <c r="H11" s="74"/>
      <c r="I11" s="74"/>
      <c r="J11" s="99">
        <v>1220</v>
      </c>
      <c r="K11" s="100">
        <f t="shared" si="0"/>
        <v>0.366</v>
      </c>
      <c r="L11" s="101">
        <f t="shared" si="1"/>
        <v>0.17</v>
      </c>
      <c r="M11" s="100">
        <f t="shared" si="2"/>
        <v>0.02</v>
      </c>
      <c r="N11" s="100">
        <f t="shared" si="3"/>
        <v>0.15</v>
      </c>
      <c r="O11" s="114">
        <f t="shared" si="4"/>
        <v>0</v>
      </c>
      <c r="P11" s="115"/>
      <c r="Q11" s="125">
        <f t="shared" si="5"/>
        <v>0.536</v>
      </c>
    </row>
    <row r="12" s="62" customFormat="1" ht="30" customHeight="1" spans="1:17">
      <c r="A12" s="72" t="s">
        <v>31</v>
      </c>
      <c r="B12" s="74">
        <v>1</v>
      </c>
      <c r="C12" s="74">
        <v>1</v>
      </c>
      <c r="D12" s="74">
        <v>1</v>
      </c>
      <c r="E12" s="86"/>
      <c r="F12" s="74"/>
      <c r="G12" s="88"/>
      <c r="H12" s="74"/>
      <c r="I12" s="74"/>
      <c r="J12" s="99">
        <v>1220</v>
      </c>
      <c r="K12" s="100">
        <f t="shared" si="0"/>
        <v>0.122</v>
      </c>
      <c r="L12" s="101">
        <f t="shared" si="1"/>
        <v>0.01</v>
      </c>
      <c r="M12" s="100">
        <f t="shared" si="2"/>
        <v>0.01</v>
      </c>
      <c r="N12" s="100">
        <f t="shared" si="3"/>
        <v>0</v>
      </c>
      <c r="O12" s="114">
        <f t="shared" si="4"/>
        <v>0</v>
      </c>
      <c r="P12" s="117"/>
      <c r="Q12" s="125">
        <f t="shared" si="5"/>
        <v>0.132</v>
      </c>
    </row>
    <row r="13" s="63" customFormat="1" ht="30" customHeight="1" spans="1:17">
      <c r="A13" s="76" t="s">
        <v>32</v>
      </c>
      <c r="B13" s="77">
        <f>SUM(B8:B12)</f>
        <v>47</v>
      </c>
      <c r="C13" s="77">
        <f>SUM(C8:C12)</f>
        <v>47</v>
      </c>
      <c r="D13" s="77">
        <f>SUM(D8:D12)</f>
        <v>38</v>
      </c>
      <c r="E13" s="77">
        <f>SUM(E8:E12)</f>
        <v>4</v>
      </c>
      <c r="F13" s="77">
        <f>SUM(F8:F12)</f>
        <v>5</v>
      </c>
      <c r="G13" s="80"/>
      <c r="H13" s="80"/>
      <c r="I13" s="80"/>
      <c r="J13" s="102">
        <v>1220</v>
      </c>
      <c r="K13" s="103">
        <f t="shared" si="0"/>
        <v>5.734</v>
      </c>
      <c r="L13" s="104">
        <f t="shared" si="1"/>
        <v>1.1675</v>
      </c>
      <c r="M13" s="103">
        <f t="shared" si="2"/>
        <v>0.38</v>
      </c>
      <c r="N13" s="103">
        <f t="shared" si="3"/>
        <v>0.6</v>
      </c>
      <c r="O13" s="104">
        <f t="shared" si="4"/>
        <v>0.1875</v>
      </c>
      <c r="P13" s="118"/>
      <c r="Q13" s="125">
        <f t="shared" si="5"/>
        <v>6.9015</v>
      </c>
    </row>
    <row r="14" s="63" customFormat="1" ht="45" customHeight="1" spans="1:17">
      <c r="A14" s="78" t="s">
        <v>33</v>
      </c>
      <c r="B14" s="79">
        <v>45</v>
      </c>
      <c r="C14" s="79">
        <v>45</v>
      </c>
      <c r="D14" s="79"/>
      <c r="E14" s="79">
        <v>37</v>
      </c>
      <c r="F14" s="79">
        <v>8</v>
      </c>
      <c r="G14" s="91"/>
      <c r="H14" s="92"/>
      <c r="I14" s="92"/>
      <c r="J14" s="105">
        <v>1220</v>
      </c>
      <c r="K14" s="100">
        <f>SUM(C14*1220/10000)</f>
        <v>5.49</v>
      </c>
      <c r="L14" s="101">
        <f t="shared" si="1"/>
        <v>5.85</v>
      </c>
      <c r="M14" s="100">
        <f t="shared" si="2"/>
        <v>0</v>
      </c>
      <c r="N14" s="100">
        <f t="shared" si="3"/>
        <v>5.55</v>
      </c>
      <c r="O14" s="114">
        <f t="shared" si="4"/>
        <v>0.3</v>
      </c>
      <c r="P14" s="116"/>
      <c r="Q14" s="125">
        <f t="shared" si="5"/>
        <v>11.34</v>
      </c>
    </row>
    <row r="15" s="63" customFormat="1" ht="51" customHeight="1" spans="1:17">
      <c r="A15" s="78" t="s">
        <v>34</v>
      </c>
      <c r="B15" s="79">
        <v>71</v>
      </c>
      <c r="C15" s="79">
        <v>71</v>
      </c>
      <c r="D15" s="79"/>
      <c r="E15" s="79">
        <v>59</v>
      </c>
      <c r="F15" s="79">
        <v>12</v>
      </c>
      <c r="G15" s="91"/>
      <c r="H15" s="92"/>
      <c r="I15" s="92"/>
      <c r="J15" s="105">
        <v>1220</v>
      </c>
      <c r="K15" s="100">
        <f>SUM(C15*1220/10000)</f>
        <v>8.662</v>
      </c>
      <c r="L15" s="101">
        <f t="shared" si="1"/>
        <v>9.3</v>
      </c>
      <c r="M15" s="100">
        <f t="shared" si="2"/>
        <v>0</v>
      </c>
      <c r="N15" s="100">
        <f t="shared" si="3"/>
        <v>8.85</v>
      </c>
      <c r="O15" s="114">
        <f t="shared" si="4"/>
        <v>0.45</v>
      </c>
      <c r="P15" s="115"/>
      <c r="Q15" s="125">
        <f t="shared" si="5"/>
        <v>17.962</v>
      </c>
    </row>
    <row r="16" s="63" customFormat="1" ht="33" customHeight="1" spans="1:17">
      <c r="A16" s="76" t="s">
        <v>32</v>
      </c>
      <c r="B16" s="80">
        <f>SUM(B13:B15)</f>
        <v>163</v>
      </c>
      <c r="C16" s="80">
        <f>SUM(C13:C15)</f>
        <v>163</v>
      </c>
      <c r="D16" s="80">
        <f>SUM(D13:D15)</f>
        <v>38</v>
      </c>
      <c r="E16" s="80">
        <f>SUM(E13:E15)</f>
        <v>100</v>
      </c>
      <c r="F16" s="80">
        <f>SUM(F13:F15)</f>
        <v>25</v>
      </c>
      <c r="G16" s="80"/>
      <c r="H16" s="80">
        <f>SUM(H13:H15)</f>
        <v>0</v>
      </c>
      <c r="I16" s="80">
        <f>SUM(I13:I15)</f>
        <v>0</v>
      </c>
      <c r="J16" s="77">
        <v>1220</v>
      </c>
      <c r="K16" s="100">
        <f t="shared" si="0"/>
        <v>19.886</v>
      </c>
      <c r="L16" s="101">
        <f t="shared" si="1"/>
        <v>16.3175</v>
      </c>
      <c r="M16" s="100">
        <f t="shared" si="2"/>
        <v>0.38</v>
      </c>
      <c r="N16" s="100">
        <f t="shared" si="3"/>
        <v>15</v>
      </c>
      <c r="O16" s="101">
        <f t="shared" si="4"/>
        <v>0.9375</v>
      </c>
      <c r="P16" s="119"/>
      <c r="Q16" s="125">
        <f t="shared" si="5"/>
        <v>36.2035</v>
      </c>
    </row>
    <row r="17" s="62" customFormat="1" ht="20.15" customHeight="1" spans="1:16">
      <c r="A17" s="81"/>
      <c r="B17" s="82"/>
      <c r="C17" s="82"/>
      <c r="D17" s="82"/>
      <c r="E17" s="82"/>
      <c r="F17" s="82"/>
      <c r="G17" s="82"/>
      <c r="H17" s="82"/>
      <c r="I17" s="82"/>
      <c r="J17" s="106"/>
      <c r="K17" s="107"/>
      <c r="L17" s="108"/>
      <c r="M17" s="107"/>
      <c r="N17" s="107"/>
      <c r="O17" s="107"/>
      <c r="P17" s="120"/>
    </row>
    <row r="18" ht="18.65" customHeight="1" spans="4:16">
      <c r="D18" s="82"/>
      <c r="E18" s="82"/>
      <c r="F18" s="82"/>
      <c r="L18" s="109"/>
      <c r="M18" s="107"/>
      <c r="N18" s="107"/>
      <c r="O18" s="107"/>
      <c r="P18" s="121"/>
    </row>
    <row r="19" ht="14.25" spans="4:6">
      <c r="D19" s="82"/>
      <c r="E19" s="82"/>
      <c r="F19" s="82"/>
    </row>
    <row r="20" ht="14.25" spans="5:5">
      <c r="E20" s="82"/>
    </row>
  </sheetData>
  <sheetProtection formatCells="0" insertHyperlinks="0" autoFilter="0"/>
  <mergeCells count="19">
    <mergeCell ref="A1:P1"/>
    <mergeCell ref="A2:P2"/>
    <mergeCell ref="C3:F3"/>
    <mergeCell ref="H3:I3"/>
    <mergeCell ref="M3:O3"/>
    <mergeCell ref="C4:F4"/>
    <mergeCell ref="A3:A5"/>
    <mergeCell ref="B3:B5"/>
    <mergeCell ref="G3:G5"/>
    <mergeCell ref="H4:H5"/>
    <mergeCell ref="I4:I5"/>
    <mergeCell ref="J3:J5"/>
    <mergeCell ref="K3:K5"/>
    <mergeCell ref="L3:L5"/>
    <mergeCell ref="M4:M5"/>
    <mergeCell ref="N4:N5"/>
    <mergeCell ref="O4:O5"/>
    <mergeCell ref="P3:P5"/>
    <mergeCell ref="Q3:Q5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workbookViewId="0">
      <selection activeCell="Y11" sqref="Y11"/>
    </sheetView>
  </sheetViews>
  <sheetFormatPr defaultColWidth="9" defaultRowHeight="12" outlineLevelRow="5"/>
  <cols>
    <col min="1" max="1" width="8.625" style="43" customWidth="1"/>
    <col min="2" max="2" width="5.18333333333333" style="44" customWidth="1"/>
    <col min="3" max="3" width="6.18333333333333" style="44" customWidth="1"/>
    <col min="4" max="4" width="6.54166666666667" style="44" customWidth="1"/>
    <col min="5" max="5" width="5.725" style="44" customWidth="1"/>
    <col min="6" max="6" width="6.275" style="44" customWidth="1"/>
    <col min="7" max="7" width="7.09166666666667" style="44" customWidth="1"/>
    <col min="8" max="8" width="5.125" style="44" customWidth="1"/>
    <col min="9" max="9" width="5.5" style="44" customWidth="1"/>
    <col min="10" max="10" width="5.625" style="44" customWidth="1"/>
    <col min="11" max="11" width="4.5" style="44" customWidth="1"/>
    <col min="12" max="12" width="3.63333333333333" style="44" customWidth="1"/>
    <col min="13" max="13" width="5.36666666666667" style="44" customWidth="1"/>
    <col min="14" max="14" width="4.81666666666667" style="44" customWidth="1"/>
    <col min="15" max="15" width="15.8166666666667" style="44" customWidth="1"/>
    <col min="16" max="16" width="9.90833333333333" style="44" customWidth="1"/>
    <col min="17" max="17" width="12.5416666666667" style="44" customWidth="1"/>
    <col min="18" max="18" width="8.81666666666667" style="44" customWidth="1"/>
    <col min="19" max="19" width="11.0916666666667" style="44" customWidth="1"/>
    <col min="20" max="20" width="10.6333333333333" style="44" customWidth="1"/>
    <col min="21" max="21" width="8.81666666666667" style="44" customWidth="1"/>
    <col min="22" max="22" width="11" style="44" customWidth="1"/>
    <col min="23" max="23" width="7.90833333333333" style="44" customWidth="1"/>
    <col min="24" max="24" width="13.9083333333333" style="44" customWidth="1"/>
    <col min="25" max="25" width="7.54166666666667" style="44" customWidth="1"/>
    <col min="26" max="26" width="4.63333333333333" style="44" customWidth="1"/>
    <col min="27" max="27" width="5.09166666666667" style="44" customWidth="1"/>
    <col min="28" max="28" width="4.275" style="44" customWidth="1"/>
    <col min="29" max="29" width="4" style="44" customWidth="1"/>
    <col min="30" max="30" width="9" style="44"/>
    <col min="31" max="31" width="10.275" style="44" customWidth="1"/>
    <col min="32" max="32" width="9" style="44"/>
    <col min="33" max="33" width="9.275" style="44" customWidth="1"/>
    <col min="34" max="16384" width="9" style="44"/>
  </cols>
  <sheetData>
    <row r="1" ht="53" customHeight="1" spans="1:29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ht="30" customHeight="1" spans="1:33">
      <c r="A2" s="46" t="s">
        <v>36</v>
      </c>
      <c r="B2" s="47" t="s">
        <v>37</v>
      </c>
      <c r="C2" s="47"/>
      <c r="D2" s="47"/>
      <c r="E2" s="47" t="s">
        <v>38</v>
      </c>
      <c r="F2" s="47"/>
      <c r="G2" s="47"/>
      <c r="H2" s="47" t="s">
        <v>39</v>
      </c>
      <c r="I2" s="47" t="s">
        <v>40</v>
      </c>
      <c r="J2" s="47" t="s">
        <v>41</v>
      </c>
      <c r="K2" s="47" t="s">
        <v>42</v>
      </c>
      <c r="L2" s="47" t="s">
        <v>43</v>
      </c>
      <c r="M2" s="47" t="s">
        <v>44</v>
      </c>
      <c r="N2" s="47" t="s">
        <v>45</v>
      </c>
      <c r="O2" s="50" t="s">
        <v>46</v>
      </c>
      <c r="P2" s="50"/>
      <c r="Q2" s="50"/>
      <c r="R2" s="51" t="s">
        <v>47</v>
      </c>
      <c r="S2" s="50" t="s">
        <v>48</v>
      </c>
      <c r="T2" s="52" t="s">
        <v>49</v>
      </c>
      <c r="U2" s="52"/>
      <c r="V2" s="52"/>
      <c r="W2" s="47" t="s">
        <v>50</v>
      </c>
      <c r="X2" s="53" t="s">
        <v>51</v>
      </c>
      <c r="Y2" s="54" t="s">
        <v>52</v>
      </c>
      <c r="Z2" s="55" t="s">
        <v>53</v>
      </c>
      <c r="AA2" s="55"/>
      <c r="AB2" s="55"/>
      <c r="AC2" s="55"/>
      <c r="AD2" s="56" t="s">
        <v>54</v>
      </c>
      <c r="AE2" s="56"/>
      <c r="AF2" s="56"/>
      <c r="AG2" s="56"/>
    </row>
    <row r="3" ht="21" customHeight="1" spans="1:33">
      <c r="A3" s="46"/>
      <c r="B3" s="47" t="s">
        <v>55</v>
      </c>
      <c r="C3" s="47" t="s">
        <v>56</v>
      </c>
      <c r="D3" s="47" t="s">
        <v>32</v>
      </c>
      <c r="E3" s="47" t="s">
        <v>55</v>
      </c>
      <c r="F3" s="47" t="s">
        <v>56</v>
      </c>
      <c r="G3" s="47" t="s">
        <v>32</v>
      </c>
      <c r="H3" s="47"/>
      <c r="I3" s="47"/>
      <c r="J3" s="47"/>
      <c r="K3" s="47"/>
      <c r="L3" s="47"/>
      <c r="M3" s="47"/>
      <c r="N3" s="47"/>
      <c r="O3" s="51" t="s">
        <v>57</v>
      </c>
      <c r="P3" s="52" t="s">
        <v>58</v>
      </c>
      <c r="Q3" s="52" t="s">
        <v>59</v>
      </c>
      <c r="R3" s="51"/>
      <c r="S3" s="50"/>
      <c r="T3" s="51" t="s">
        <v>57</v>
      </c>
      <c r="U3" s="52" t="s">
        <v>58</v>
      </c>
      <c r="V3" s="52" t="s">
        <v>59</v>
      </c>
      <c r="W3" s="47"/>
      <c r="X3" s="53"/>
      <c r="Y3" s="54"/>
      <c r="Z3" s="55" t="s">
        <v>60</v>
      </c>
      <c r="AA3" s="55"/>
      <c r="AB3" s="55" t="s">
        <v>61</v>
      </c>
      <c r="AC3" s="55"/>
      <c r="AD3" s="56" t="s">
        <v>62</v>
      </c>
      <c r="AE3" s="56"/>
      <c r="AF3" s="56" t="s">
        <v>63</v>
      </c>
      <c r="AG3" s="56"/>
    </row>
    <row r="4" ht="34" customHeight="1" spans="1:33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1"/>
      <c r="P4" s="52"/>
      <c r="Q4" s="52"/>
      <c r="R4" s="51"/>
      <c r="S4" s="50"/>
      <c r="T4" s="51"/>
      <c r="U4" s="52"/>
      <c r="V4" s="52"/>
      <c r="W4" s="47"/>
      <c r="X4" s="53"/>
      <c r="Y4" s="54"/>
      <c r="Z4" s="54" t="s">
        <v>64</v>
      </c>
      <c r="AA4" s="55" t="s">
        <v>18</v>
      </c>
      <c r="AB4" s="55" t="s">
        <v>64</v>
      </c>
      <c r="AC4" s="55" t="s">
        <v>18</v>
      </c>
      <c r="AD4" s="57" t="s">
        <v>64</v>
      </c>
      <c r="AE4" s="56" t="s">
        <v>18</v>
      </c>
      <c r="AF4" s="56" t="s">
        <v>64</v>
      </c>
      <c r="AG4" s="56" t="s">
        <v>18</v>
      </c>
    </row>
    <row r="5" ht="26" customHeight="1" spans="1:33">
      <c r="A5" s="46" t="s">
        <v>65</v>
      </c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47">
        <v>9</v>
      </c>
      <c r="K5" s="47">
        <v>10</v>
      </c>
      <c r="L5" s="47">
        <v>11</v>
      </c>
      <c r="M5" s="47">
        <v>12</v>
      </c>
      <c r="N5" s="47">
        <v>13</v>
      </c>
      <c r="O5" s="47">
        <v>14</v>
      </c>
      <c r="P5" s="47">
        <v>15</v>
      </c>
      <c r="Q5" s="47">
        <v>3</v>
      </c>
      <c r="R5" s="47">
        <v>17</v>
      </c>
      <c r="S5" s="47">
        <v>18</v>
      </c>
      <c r="T5" s="47">
        <v>19</v>
      </c>
      <c r="U5" s="47">
        <v>20</v>
      </c>
      <c r="V5" s="47">
        <v>21</v>
      </c>
      <c r="W5" s="47">
        <v>22</v>
      </c>
      <c r="X5" s="47">
        <v>23</v>
      </c>
      <c r="Y5" s="47">
        <v>24</v>
      </c>
      <c r="Z5" s="47">
        <v>25</v>
      </c>
      <c r="AA5" s="47">
        <v>26</v>
      </c>
      <c r="AB5" s="47">
        <v>27</v>
      </c>
      <c r="AC5" s="47">
        <v>28</v>
      </c>
      <c r="AD5" s="58"/>
      <c r="AE5" s="58"/>
      <c r="AF5" s="58"/>
      <c r="AG5" s="58"/>
    </row>
    <row r="6" s="42" customFormat="1" ht="23.25" customHeight="1" spans="1:33">
      <c r="A6" s="48" t="s">
        <v>66</v>
      </c>
      <c r="B6" s="49">
        <v>12</v>
      </c>
      <c r="C6" s="49">
        <v>1219</v>
      </c>
      <c r="D6" s="49">
        <v>1231</v>
      </c>
      <c r="E6" s="49">
        <v>15</v>
      </c>
      <c r="F6" s="49">
        <v>1661</v>
      </c>
      <c r="G6" s="49">
        <v>1676</v>
      </c>
      <c r="H6" s="49">
        <v>624</v>
      </c>
      <c r="I6" s="49">
        <v>812</v>
      </c>
      <c r="J6" s="49">
        <v>598</v>
      </c>
      <c r="K6" s="49">
        <v>316</v>
      </c>
      <c r="L6" s="49">
        <v>13</v>
      </c>
      <c r="M6" s="49">
        <v>1220</v>
      </c>
      <c r="N6" s="49">
        <v>254</v>
      </c>
      <c r="O6" s="49">
        <v>106.8401</v>
      </c>
      <c r="P6" s="49">
        <v>1.4025</v>
      </c>
      <c r="Q6" s="49">
        <v>105.4376</v>
      </c>
      <c r="R6" s="49"/>
      <c r="S6" s="49"/>
      <c r="T6" s="49">
        <v>1269.1562</v>
      </c>
      <c r="U6" s="49">
        <v>12.9965</v>
      </c>
      <c r="V6" s="49">
        <v>1256.1597</v>
      </c>
      <c r="W6" s="49"/>
      <c r="X6" s="49"/>
      <c r="Y6" s="49">
        <v>935</v>
      </c>
      <c r="Z6" s="49">
        <v>1</v>
      </c>
      <c r="AA6" s="49">
        <v>2</v>
      </c>
      <c r="AB6" s="49">
        <v>25</v>
      </c>
      <c r="AC6" s="49">
        <v>41</v>
      </c>
      <c r="AD6" s="49">
        <v>5</v>
      </c>
      <c r="AE6" s="49">
        <v>8</v>
      </c>
      <c r="AF6" s="49">
        <v>26</v>
      </c>
      <c r="AG6" s="49">
        <v>35</v>
      </c>
    </row>
  </sheetData>
  <sheetProtection formatCells="0" insertHyperlinks="0" autoFilter="0"/>
  <mergeCells count="36">
    <mergeCell ref="A1:AC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pageMargins left="0.2" right="0.2" top="0.468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0" sqref="L20"/>
    </sheetView>
  </sheetViews>
  <sheetFormatPr defaultColWidth="9" defaultRowHeight="13.5"/>
  <cols>
    <col min="2" max="2" width="10.9083333333333" customWidth="1"/>
    <col min="3" max="3" width="9.90833333333333" customWidth="1"/>
    <col min="9" max="9" width="10.9083333333333" customWidth="1"/>
    <col min="10" max="10" width="11.725" customWidth="1"/>
    <col min="11" max="11" width="10.4583333333333" customWidth="1"/>
    <col min="12" max="12" width="11.0916666666667" customWidth="1"/>
    <col min="13" max="13" width="11.9083333333333" customWidth="1"/>
  </cols>
  <sheetData>
    <row r="1" ht="31.5" spans="1:1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68</v>
      </c>
      <c r="B2" s="2"/>
      <c r="C2" s="2"/>
      <c r="D2" s="2"/>
      <c r="E2" s="2"/>
      <c r="F2" s="2"/>
      <c r="G2" s="2"/>
      <c r="H2" s="2"/>
      <c r="I2" s="2"/>
      <c r="J2" s="2" t="s">
        <v>69</v>
      </c>
      <c r="K2" s="2"/>
      <c r="L2" s="2"/>
      <c r="M2" s="2"/>
    </row>
    <row r="3" ht="14.15" customHeight="1" spans="1:13">
      <c r="A3" s="3" t="s">
        <v>22</v>
      </c>
      <c r="B3" s="4" t="s">
        <v>70</v>
      </c>
      <c r="C3" s="5" t="s">
        <v>71</v>
      </c>
      <c r="D3" s="6"/>
      <c r="E3" s="5" t="s">
        <v>72</v>
      </c>
      <c r="F3" s="21"/>
      <c r="G3" s="21"/>
      <c r="H3" s="6"/>
      <c r="I3" s="4" t="s">
        <v>73</v>
      </c>
      <c r="J3" s="23" t="s">
        <v>74</v>
      </c>
      <c r="K3" s="24"/>
      <c r="L3" s="24"/>
      <c r="M3" s="37"/>
    </row>
    <row r="4" spans="1:13">
      <c r="A4" s="7"/>
      <c r="B4" s="8"/>
      <c r="C4" s="9"/>
      <c r="D4" s="10"/>
      <c r="E4" s="9"/>
      <c r="F4" s="22"/>
      <c r="G4" s="22"/>
      <c r="H4" s="10"/>
      <c r="I4" s="8"/>
      <c r="J4" s="25"/>
      <c r="K4" s="26"/>
      <c r="L4" s="26"/>
      <c r="M4" s="38"/>
    </row>
    <row r="5" ht="50.5" customHeight="1" spans="1:13">
      <c r="A5" s="7"/>
      <c r="B5" s="11"/>
      <c r="C5" s="12" t="s">
        <v>75</v>
      </c>
      <c r="D5" s="13" t="s">
        <v>76</v>
      </c>
      <c r="E5" s="12" t="s">
        <v>77</v>
      </c>
      <c r="F5" s="12" t="s">
        <v>78</v>
      </c>
      <c r="G5" s="13" t="s">
        <v>79</v>
      </c>
      <c r="H5" s="13" t="s">
        <v>80</v>
      </c>
      <c r="I5" s="11"/>
      <c r="J5" s="27" t="s">
        <v>18</v>
      </c>
      <c r="K5" s="28" t="s">
        <v>81</v>
      </c>
      <c r="L5" s="28" t="s">
        <v>82</v>
      </c>
      <c r="M5" s="28" t="s">
        <v>83</v>
      </c>
    </row>
    <row r="6" spans="1:13">
      <c r="A6" s="14"/>
      <c r="B6" s="15" t="s">
        <v>84</v>
      </c>
      <c r="C6" s="16" t="s">
        <v>84</v>
      </c>
      <c r="D6" s="16" t="s">
        <v>84</v>
      </c>
      <c r="E6" s="16" t="s">
        <v>84</v>
      </c>
      <c r="F6" s="16" t="s">
        <v>84</v>
      </c>
      <c r="G6" s="16" t="s">
        <v>84</v>
      </c>
      <c r="H6" s="16" t="s">
        <v>84</v>
      </c>
      <c r="I6" s="16" t="s">
        <v>25</v>
      </c>
      <c r="J6" s="16" t="s">
        <v>84</v>
      </c>
      <c r="K6" s="16" t="s">
        <v>24</v>
      </c>
      <c r="L6" s="16" t="s">
        <v>25</v>
      </c>
      <c r="M6" s="16" t="s">
        <v>25</v>
      </c>
    </row>
    <row r="7" ht="20.15" customHeight="1" spans="1:14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29">
        <v>3</v>
      </c>
      <c r="K7" s="29">
        <v>935</v>
      </c>
      <c r="L7" s="29">
        <v>0.2805</v>
      </c>
      <c r="M7" s="39">
        <v>2.7015</v>
      </c>
      <c r="N7" s="40"/>
    </row>
    <row r="8" ht="20.15" customHeight="1" spans="1:13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>
        <v>1</v>
      </c>
      <c r="K8" s="18">
        <v>935</v>
      </c>
      <c r="L8" s="30">
        <v>0.0935</v>
      </c>
      <c r="M8" s="41">
        <v>1.4025</v>
      </c>
    </row>
    <row r="9" ht="20.15" customHeight="1" spans="1:13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>
        <v>3</v>
      </c>
      <c r="K9" s="29">
        <v>935</v>
      </c>
      <c r="L9" s="31">
        <v>0.2805</v>
      </c>
      <c r="M9" s="31">
        <v>2.5245</v>
      </c>
    </row>
    <row r="10" ht="20.15" customHeight="1" spans="1:13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32">
        <v>2</v>
      </c>
      <c r="K10" s="18">
        <v>935</v>
      </c>
      <c r="L10" s="33">
        <v>0.187</v>
      </c>
      <c r="M10" s="33">
        <v>1.683</v>
      </c>
    </row>
    <row r="11" ht="20.15" customHeight="1" spans="1:13">
      <c r="A11" s="20" t="s">
        <v>31</v>
      </c>
      <c r="B11" s="18"/>
      <c r="C11" s="18"/>
      <c r="D11" s="18"/>
      <c r="E11" s="18"/>
      <c r="F11" s="18"/>
      <c r="G11" s="18"/>
      <c r="H11" s="18"/>
      <c r="I11" s="18"/>
      <c r="J11" s="34">
        <v>1</v>
      </c>
      <c r="K11" s="29">
        <v>935</v>
      </c>
      <c r="L11" s="35">
        <v>0.0935</v>
      </c>
      <c r="M11" s="34">
        <v>1.5895</v>
      </c>
    </row>
    <row r="12" spans="10:13">
      <c r="J12" s="36">
        <f>SUM(J7:J11)</f>
        <v>10</v>
      </c>
      <c r="K12" s="36">
        <v>935</v>
      </c>
      <c r="L12" s="36">
        <f>SUM(L7:L11)</f>
        <v>0.935</v>
      </c>
      <c r="M12" s="36">
        <f>SUM(M7:M11)</f>
        <v>9.901</v>
      </c>
    </row>
  </sheetData>
  <sheetProtection formatCells="0" insertHyperlinks="0" autoFilter="0"/>
  <mergeCells count="9">
    <mergeCell ref="A1:M1"/>
    <mergeCell ref="A2:I2"/>
    <mergeCell ref="J2:M2"/>
    <mergeCell ref="A3:A6"/>
    <mergeCell ref="B3:B5"/>
    <mergeCell ref="I3:I5"/>
    <mergeCell ref="C3:D4"/>
    <mergeCell ref="E3:H4"/>
    <mergeCell ref="J3:M4"/>
  </mergeCells>
  <pageMargins left="0.85" right="0.25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低保</vt:lpstr>
      <vt:lpstr>临救+精简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2024-11-01T09:11:00Z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</Properties>
</file>