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<sst xmlns="http://schemas.openxmlformats.org/spreadsheetml/2006/main" count="91" uniqueCount="44">
  <si>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人民路街道2026年1月份高龄补贴统计明细汇总表（总2585人，总227300元）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</si>
  <si>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</si>
  <si>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</si>
  <si>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</si>
  <si>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</si>
  <si>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</si>
  <si>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</si>
  <si>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</si>
  <si>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</si>
  <si>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</si>
  <si>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</si>
  <si>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</si>
  <si>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</si>
  <si>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</si>
  <si>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</si>
  <si>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</si>
  <si>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向阳闸社区</t>
  </si>
  <si>
    <t>区直</t>
  </si>
  <si>
    <t>/</t>
  </si>
  <si>
    <t>市直</t>
  </si>
  <si>
    <t>长虹村</t>
  </si>
  <si>
    <t>大树下社区</t>
  </si>
  <si>
    <t>德化社区</t>
  </si>
  <si>
    <t>供电局社区</t>
  </si>
  <si>
    <t>湖滨社区</t>
  </si>
  <si>
    <t>琥珀山社区</t>
  </si>
  <si>
    <t>黄土岭社区</t>
  </si>
  <si>
    <t>老马渡社区</t>
  </si>
  <si>
    <t>庐南社区</t>
  </si>
  <si>
    <t>人民路社区</t>
  </si>
  <si>
    <t>沙子墩社区</t>
  </si>
  <si>
    <t>山川岭社区</t>
  </si>
  <si>
    <t>桃园社区</t>
  </si>
  <si>
    <t>新村社区</t>
  </si>
  <si>
    <t>新东方社区</t>
  </si>
  <si>
    <t>女儿街社区</t>
  </si>
  <si>
    <t>两亩地社区</t>
  </si>
  <si>
    <t>幸福里社区</t>
  </si>
  <si>
    <t>姚家洼社区</t>
  </si>
  <si>
    <t>孙家垅社区</t>
  </si>
  <si>
    <t>人民路街道</t>
  </si>
  <si>
    <t>2585人</t>
  </si>
  <si>
    <t>227300元</t>
  </si>
  <si>
    <t xml:space="preserve">    制表：                        审核：                        分管：                        财务分管：                        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</si>
</sst>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9" fillId="0" borderId="0">
      <alignment vertical="center"/>
    </xf>
    <xf numFmtId="0" fontId="20" fillId="5" borderId="11">
      <alignment vertical="center"/>
    </xf>
    <xf numFmtId="0" fontId="21" fillId="6" borderId="12">
      <alignment vertical="center"/>
    </xf>
    <xf numFmtId="0" fontId="22" fillId="6" borderId="11">
      <alignment vertical="center"/>
    </xf>
    <xf numFmtId="0" fontId="23" fillId="7" borderId="13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  <xf numFmtId="0" fontId="1" fillId="35" borderId="0" applyNumberFormat="0" applyBorder="0" applyAlignment="0" applyProtection="0">
      <alignment vertical="center"/>
    </xf>
  </cellStyleXfs>
  <cellXfs count="64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49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406400"/>
          <a:ext cx="110680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327025"/>
          <a:ext cx="105918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406400"/>
          <a:ext cx="110045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320675"/>
          <a:ext cx="105918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0"/>
  <sheetViews>
    <sheetView tabSelected="1" workbookViewId="0">
      <selection activeCell="U32" sqref="U32"/>
    </sheetView>
  </sheetViews>
  <sheetFormatPr defaultColWidth="9" defaultRowHeight="14.25"/>
  <cols>
    <col min="1" max="1" width="9.4" style="1" customWidth="1"/>
    <col min="2" max="2" width="5" style="6" customWidth="1"/>
    <col min="3" max="3" width="6.80833333333333" style="6" customWidth="1"/>
    <col min="4" max="4" width="8.1" style="7" customWidth="1"/>
    <col min="5" max="5" width="5.5" style="6" customWidth="1"/>
    <col min="6" max="6" width="8.7" style="7" customWidth="1"/>
    <col min="7" max="7" width="5.625" style="6" customWidth="1"/>
    <col min="8" max="8" width="8.08333333333333" style="7" customWidth="1"/>
    <col min="9" max="9" width="6.65" style="6" customWidth="1"/>
    <col min="10" max="10" width="6.10833333333333" style="7" customWidth="1"/>
    <col min="11" max="11" width="5.125" style="8" customWidth="1"/>
    <col min="12" max="12" width="6.8" style="9" customWidth="1"/>
    <col min="13" max="13" width="6.375" style="8" customWidth="1"/>
    <col min="14" max="14" width="7.4" style="9" customWidth="1"/>
    <col min="15" max="15" width="6.6" style="8" customWidth="1"/>
    <col min="16" max="16" width="5.75" style="8" customWidth="1"/>
    <col min="17" max="17" width="10.375" style="8"/>
    <col min="18" max="18" width="7.76666666666667" style="8" customWidth="1"/>
    <col min="19" max="253" width="9" style="1"/>
    <col min="254" max="16384" width="9" style="10"/>
  </cols>
  <sheetData>
    <row r="1" s="1" customFormat="1" ht="22" customHeight="1" spans="1:256">
      <c r="A1" s="11" t="s">
        <v>0</v>
      </c>
      <c r="B1" s="12"/>
      <c r="C1" s="13"/>
      <c r="D1" s="14"/>
      <c r="E1" s="13"/>
      <c r="F1" s="14"/>
      <c r="G1" s="13"/>
      <c r="H1" s="14"/>
      <c r="I1" s="13"/>
      <c r="J1" s="14"/>
      <c r="K1" s="15"/>
      <c r="L1" s="16"/>
      <c r="M1" s="15"/>
      <c r="N1" s="16"/>
      <c r="O1" s="15"/>
      <c r="P1" s="15"/>
      <c r="Q1" s="15"/>
      <c r="R1" s="17"/>
      <c r="IT1" s="18"/>
      <c r="IU1" s="18"/>
      <c r="IV1" s="18"/>
    </row>
    <row r="2" s="2" customFormat="1" ht="10" customHeight="1" spans="1:256">
      <c r="A2" s="19" t="s">
        <v>1</v>
      </c>
      <c r="B2" s="20"/>
      <c r="C2" s="21" t="s">
        <v>2</v>
      </c>
      <c r="D2" s="21" t="s">
        <v>3</v>
      </c>
      <c r="E2" s="21" t="s">
        <v>4</v>
      </c>
      <c r="F2" s="21" t="s">
        <v>3</v>
      </c>
      <c r="G2" s="21" t="s">
        <v>5</v>
      </c>
      <c r="H2" s="21" t="s">
        <v>3</v>
      </c>
      <c r="I2" s="19" t="s">
        <v>6</v>
      </c>
      <c r="J2" s="21" t="s">
        <v>3</v>
      </c>
      <c r="K2" s="22" t="s">
        <v>7</v>
      </c>
      <c r="L2" s="22" t="s">
        <v>3</v>
      </c>
      <c r="M2" s="22" t="s">
        <v>8</v>
      </c>
      <c r="N2" s="22" t="s">
        <v>9</v>
      </c>
      <c r="O2" s="22" t="s">
        <v>10</v>
      </c>
      <c r="P2" s="22" t="s">
        <v>11</v>
      </c>
      <c r="Q2" s="22" t="s">
        <v>12</v>
      </c>
      <c r="R2" s="23" t="s">
        <v>13</v>
      </c>
      <c r="IT2" s="24"/>
      <c r="IU2" s="24"/>
      <c r="IV2" s="24"/>
    </row>
    <row r="3" s="2" customFormat="1" ht="10" customHeight="1" spans="1:256">
      <c r="A3" s="19" t="s">
        <v>14</v>
      </c>
      <c r="B3" s="20"/>
      <c r="C3" s="19"/>
      <c r="D3" s="21"/>
      <c r="E3" s="19"/>
      <c r="F3" s="21"/>
      <c r="G3" s="19"/>
      <c r="H3" s="21"/>
      <c r="I3" s="19"/>
      <c r="J3" s="21"/>
      <c r="K3" s="25"/>
      <c r="L3" s="22"/>
      <c r="M3" s="25"/>
      <c r="N3" s="22"/>
      <c r="O3" s="25"/>
      <c r="P3" s="22"/>
      <c r="Q3" s="22"/>
      <c r="R3" s="23"/>
      <c r="IT3" s="24"/>
      <c r="IU3" s="24"/>
      <c r="IV3" s="24"/>
    </row>
    <row r="4" s="2" customFormat="1" ht="14" customHeight="1" spans="1:256">
      <c r="A4" s="19" t="s">
        <v>15</v>
      </c>
      <c r="B4" s="20"/>
      <c r="C4" s="19"/>
      <c r="D4" s="21"/>
      <c r="E4" s="19"/>
      <c r="F4" s="21"/>
      <c r="G4" s="19"/>
      <c r="H4" s="21"/>
      <c r="I4" s="19"/>
      <c r="J4" s="21"/>
      <c r="K4" s="25"/>
      <c r="L4" s="22"/>
      <c r="M4" s="25"/>
      <c r="N4" s="22"/>
      <c r="O4" s="25"/>
      <c r="P4" s="22"/>
      <c r="Q4" s="22"/>
      <c r="R4" s="23"/>
      <c r="IT4" s="24"/>
      <c r="IU4" s="24"/>
      <c r="IV4" s="24"/>
    </row>
    <row r="5" s="2" customFormat="1" ht="10" customHeight="1" spans="1:256">
      <c r="A5" s="25" t="s">
        <v>16</v>
      </c>
      <c r="B5" s="20" t="s">
        <v>17</v>
      </c>
      <c r="C5" s="20">
        <v>15</v>
      </c>
      <c r="D5" s="20">
        <v>750</v>
      </c>
      <c r="E5" s="20">
        <v>6</v>
      </c>
      <c r="F5" s="20">
        <v>600</v>
      </c>
      <c r="G5" s="20">
        <v>3</v>
      </c>
      <c r="H5" s="20">
        <v>600</v>
      </c>
      <c r="I5" s="20" t="s">
        <v>18</v>
      </c>
      <c r="J5" s="20" t="s">
        <v>18</v>
      </c>
      <c r="K5" s="20">
        <v>0</v>
      </c>
      <c r="L5" s="20">
        <v>0</v>
      </c>
      <c r="M5" s="20">
        <v>0</v>
      </c>
      <c r="N5" s="20">
        <v>0</v>
      </c>
      <c r="O5" s="20">
        <v>24</v>
      </c>
      <c r="P5" s="26">
        <v>74</v>
      </c>
      <c r="Q5" s="20">
        <v>1950</v>
      </c>
      <c r="R5" s="26">
        <v>6300</v>
      </c>
      <c r="IT5" s="24"/>
      <c r="IU5" s="24"/>
      <c r="IV5" s="24"/>
    </row>
    <row r="6" s="2" customFormat="1" ht="10" customHeight="1" spans="1:256">
      <c r="A6" s="25"/>
      <c r="B6" s="20" t="s">
        <v>19</v>
      </c>
      <c r="C6" s="20">
        <v>27</v>
      </c>
      <c r="D6" s="20">
        <v>1350</v>
      </c>
      <c r="E6" s="20">
        <v>16</v>
      </c>
      <c r="F6" s="20">
        <v>1600</v>
      </c>
      <c r="G6" s="20">
        <v>7</v>
      </c>
      <c r="H6" s="20">
        <v>1400</v>
      </c>
      <c r="I6" s="20" t="s">
        <v>18</v>
      </c>
      <c r="J6" s="20" t="s">
        <v>18</v>
      </c>
      <c r="K6" s="20">
        <v>0</v>
      </c>
      <c r="L6" s="20">
        <v>0</v>
      </c>
      <c r="M6" s="20">
        <v>0</v>
      </c>
      <c r="N6" s="20">
        <v>0</v>
      </c>
      <c r="O6" s="20">
        <v>50</v>
      </c>
      <c r="P6" s="27"/>
      <c r="Q6" s="20">
        <v>4350</v>
      </c>
      <c r="R6" s="27"/>
      <c r="IT6" s="24"/>
      <c r="IU6" s="24"/>
      <c r="IV6" s="24"/>
    </row>
    <row r="7" s="2" customFormat="1" ht="10" customHeight="1" spans="1:256">
      <c r="A7" s="25" t="s">
        <v>20</v>
      </c>
      <c r="B7" s="20" t="s">
        <v>17</v>
      </c>
      <c r="C7" s="20">
        <v>21</v>
      </c>
      <c r="D7" s="20">
        <v>1050</v>
      </c>
      <c r="E7" s="20">
        <v>7</v>
      </c>
      <c r="F7" s="20">
        <v>700</v>
      </c>
      <c r="G7" s="20">
        <v>2</v>
      </c>
      <c r="H7" s="20">
        <v>400</v>
      </c>
      <c r="I7" s="20"/>
      <c r="J7" s="20"/>
      <c r="K7" s="20"/>
      <c r="L7" s="20"/>
      <c r="M7" s="20"/>
      <c r="N7" s="20"/>
      <c r="O7" s="20">
        <v>30</v>
      </c>
      <c r="P7" s="28">
        <v>31</v>
      </c>
      <c r="Q7" s="20">
        <v>2150</v>
      </c>
      <c r="R7" s="29">
        <v>2250</v>
      </c>
      <c r="IT7" s="24"/>
      <c r="IU7" s="24"/>
      <c r="IV7" s="24"/>
    </row>
    <row r="8" s="2" customFormat="1" ht="10" customHeight="1" spans="1:256">
      <c r="A8" s="25"/>
      <c r="B8" s="20" t="s">
        <v>19</v>
      </c>
      <c r="C8" s="20"/>
      <c r="D8" s="20"/>
      <c r="E8" s="20">
        <v>1</v>
      </c>
      <c r="F8" s="20">
        <v>100</v>
      </c>
      <c r="G8" s="20"/>
      <c r="H8" s="20"/>
      <c r="I8" s="20"/>
      <c r="J8" s="20"/>
      <c r="K8" s="20"/>
      <c r="L8" s="20"/>
      <c r="M8" s="20"/>
      <c r="N8" s="20"/>
      <c r="O8" s="20">
        <v>1</v>
      </c>
      <c r="P8" s="28"/>
      <c r="Q8" s="20">
        <v>100</v>
      </c>
      <c r="R8" s="29"/>
      <c r="IT8" s="24"/>
      <c r="IU8" s="24"/>
      <c r="IV8" s="24"/>
    </row>
    <row r="9" s="2" customFormat="1" ht="10" customHeight="1" spans="1:256">
      <c r="A9" s="25" t="s">
        <v>21</v>
      </c>
      <c r="B9" s="30" t="s">
        <v>17</v>
      </c>
      <c r="C9" s="31">
        <v>3</v>
      </c>
      <c r="D9" s="31">
        <v>150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3</v>
      </c>
      <c r="P9" s="31">
        <v>117</v>
      </c>
      <c r="Q9" s="31">
        <v>150</v>
      </c>
      <c r="R9" s="32">
        <v>9100</v>
      </c>
      <c r="IT9" s="24"/>
      <c r="IU9" s="24"/>
      <c r="IV9" s="24"/>
    </row>
    <row r="10" s="2" customFormat="1" ht="10" customHeight="1" spans="1:256">
      <c r="A10" s="25"/>
      <c r="B10" s="30" t="s">
        <v>19</v>
      </c>
      <c r="C10" s="31">
        <v>72</v>
      </c>
      <c r="D10" s="31">
        <v>3650</v>
      </c>
      <c r="E10" s="31">
        <v>31</v>
      </c>
      <c r="F10" s="31">
        <v>3100</v>
      </c>
      <c r="G10" s="31">
        <v>11</v>
      </c>
      <c r="H10" s="31">
        <v>2200</v>
      </c>
      <c r="I10" s="31">
        <v>0</v>
      </c>
      <c r="J10" s="31">
        <v>0</v>
      </c>
      <c r="K10" s="31">
        <v>2</v>
      </c>
      <c r="L10" s="31">
        <v>100</v>
      </c>
      <c r="M10" s="31">
        <v>1</v>
      </c>
      <c r="N10" s="31">
        <v>0</v>
      </c>
      <c r="O10" s="31">
        <v>114</v>
      </c>
      <c r="P10" s="31"/>
      <c r="Q10" s="31">
        <v>8950</v>
      </c>
      <c r="R10" s="32"/>
      <c r="IT10" s="24"/>
      <c r="IU10" s="24"/>
      <c r="IV10" s="24"/>
    </row>
    <row r="11" s="2" customFormat="1" ht="10" customHeight="1" spans="1:256">
      <c r="A11" s="25" t="s">
        <v>22</v>
      </c>
      <c r="B11" s="20" t="s">
        <v>17</v>
      </c>
      <c r="C11" s="33">
        <v>2</v>
      </c>
      <c r="D11" s="33">
        <v>100</v>
      </c>
      <c r="E11" s="33">
        <v>3</v>
      </c>
      <c r="F11" s="33">
        <v>300</v>
      </c>
      <c r="G11" s="33">
        <v>2</v>
      </c>
      <c r="H11" s="33">
        <v>400</v>
      </c>
      <c r="I11" s="33"/>
      <c r="J11" s="33"/>
      <c r="K11" s="33"/>
      <c r="L11" s="33"/>
      <c r="M11" s="33"/>
      <c r="N11" s="33"/>
      <c r="O11" s="33">
        <f t="shared" ref="O11:O15" si="0">C11+E11+G11</f>
        <v>7</v>
      </c>
      <c r="P11" s="33">
        <f>O11+O12</f>
        <v>50</v>
      </c>
      <c r="Q11" s="33">
        <f t="shared" ref="Q11:Q15" si="1">D11+F11+H11</f>
        <v>800</v>
      </c>
      <c r="R11" s="33">
        <f>Q11+Q12</f>
        <v>3950</v>
      </c>
      <c r="IT11" s="24"/>
      <c r="IU11" s="24"/>
      <c r="IV11" s="24"/>
    </row>
    <row r="12" s="2" customFormat="1" ht="10" customHeight="1" spans="1:256">
      <c r="A12" s="25"/>
      <c r="B12" s="20" t="s">
        <v>19</v>
      </c>
      <c r="C12" s="33">
        <v>29</v>
      </c>
      <c r="D12" s="33">
        <v>1450</v>
      </c>
      <c r="E12" s="33">
        <v>11</v>
      </c>
      <c r="F12" s="33">
        <v>1100</v>
      </c>
      <c r="G12" s="33">
        <v>3</v>
      </c>
      <c r="H12" s="33">
        <v>600</v>
      </c>
      <c r="I12" s="33"/>
      <c r="J12" s="33"/>
      <c r="K12" s="33"/>
      <c r="L12" s="33"/>
      <c r="M12" s="33"/>
      <c r="N12" s="33"/>
      <c r="O12" s="33">
        <f t="shared" si="0"/>
        <v>43</v>
      </c>
      <c r="P12" s="33"/>
      <c r="Q12" s="33">
        <f t="shared" si="1"/>
        <v>3150</v>
      </c>
      <c r="R12" s="33"/>
      <c r="IT12" s="24"/>
      <c r="IU12" s="24"/>
      <c r="IV12" s="24"/>
    </row>
    <row r="13" s="2" customFormat="1" ht="10" customHeight="1" spans="1:256">
      <c r="A13" s="25" t="s">
        <v>23</v>
      </c>
      <c r="B13" s="20" t="s">
        <v>17</v>
      </c>
      <c r="C13" s="34">
        <v>87</v>
      </c>
      <c r="D13" s="34">
        <v>4350</v>
      </c>
      <c r="E13" s="34">
        <v>48</v>
      </c>
      <c r="F13" s="34">
        <v>4800</v>
      </c>
      <c r="G13" s="34">
        <v>16</v>
      </c>
      <c r="H13" s="34">
        <v>3200</v>
      </c>
      <c r="I13" s="34"/>
      <c r="J13" s="34"/>
      <c r="K13" s="34">
        <v>1</v>
      </c>
      <c r="L13" s="34">
        <v>50</v>
      </c>
      <c r="M13" s="34">
        <v>0</v>
      </c>
      <c r="N13" s="34">
        <v>0</v>
      </c>
      <c r="O13" s="34">
        <f t="shared" si="0"/>
        <v>151</v>
      </c>
      <c r="P13" s="28">
        <v>159</v>
      </c>
      <c r="Q13" s="34">
        <f>SUM(D13+F13+H13)</f>
        <v>12350</v>
      </c>
      <c r="R13" s="20">
        <v>13450</v>
      </c>
      <c r="IT13" s="24"/>
      <c r="IU13" s="24"/>
      <c r="IV13" s="24"/>
    </row>
    <row r="14" s="2" customFormat="1" ht="10" customHeight="1" spans="1:256">
      <c r="A14" s="25"/>
      <c r="B14" s="20" t="s">
        <v>19</v>
      </c>
      <c r="C14" s="34">
        <v>0</v>
      </c>
      <c r="D14" s="34">
        <v>0</v>
      </c>
      <c r="E14" s="34">
        <v>5</v>
      </c>
      <c r="F14" s="34">
        <v>500</v>
      </c>
      <c r="G14" s="34">
        <v>3</v>
      </c>
      <c r="H14" s="34">
        <v>600</v>
      </c>
      <c r="I14" s="34"/>
      <c r="J14" s="34"/>
      <c r="K14" s="34">
        <v>0</v>
      </c>
      <c r="L14" s="34">
        <v>0</v>
      </c>
      <c r="M14" s="34">
        <v>0</v>
      </c>
      <c r="N14" s="34">
        <v>0</v>
      </c>
      <c r="O14" s="34">
        <f t="shared" si="0"/>
        <v>8</v>
      </c>
      <c r="P14" s="28"/>
      <c r="Q14" s="34">
        <f t="shared" si="1"/>
        <v>1100</v>
      </c>
      <c r="R14" s="20"/>
      <c r="IT14" s="24"/>
      <c r="IU14" s="24"/>
      <c r="IV14" s="24"/>
    </row>
    <row r="15" s="2" customFormat="1" ht="10" customHeight="1" spans="1:256">
      <c r="A15" s="19" t="s">
        <v>24</v>
      </c>
      <c r="B15" s="20" t="s">
        <v>17</v>
      </c>
      <c r="C15" s="20">
        <v>65</v>
      </c>
      <c r="D15" s="20">
        <v>3250</v>
      </c>
      <c r="E15" s="20">
        <v>28</v>
      </c>
      <c r="F15" s="20">
        <v>2800</v>
      </c>
      <c r="G15" s="20">
        <v>19</v>
      </c>
      <c r="H15" s="20">
        <v>3800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f t="shared" si="0"/>
        <v>112</v>
      </c>
      <c r="P15" s="26">
        <f>O15+O16</f>
        <v>169</v>
      </c>
      <c r="Q15" s="20">
        <f t="shared" si="1"/>
        <v>9850</v>
      </c>
      <c r="R15" s="35">
        <f>Q15+Q16</f>
        <v>15350</v>
      </c>
      <c r="IT15" s="24"/>
      <c r="IU15" s="24"/>
      <c r="IV15" s="24"/>
    </row>
    <row r="16" s="2" customFormat="1" ht="10" customHeight="1" spans="1:256">
      <c r="A16" s="19"/>
      <c r="B16" s="20" t="s">
        <v>19</v>
      </c>
      <c r="C16" s="20">
        <v>25</v>
      </c>
      <c r="D16" s="20">
        <v>1600</v>
      </c>
      <c r="E16" s="20">
        <v>25</v>
      </c>
      <c r="F16" s="20">
        <v>2500</v>
      </c>
      <c r="G16" s="20">
        <v>7</v>
      </c>
      <c r="H16" s="20">
        <v>1400</v>
      </c>
      <c r="I16" s="20">
        <v>0</v>
      </c>
      <c r="J16" s="20">
        <v>0</v>
      </c>
      <c r="K16" s="20">
        <v>3</v>
      </c>
      <c r="L16" s="20">
        <v>150</v>
      </c>
      <c r="M16" s="20">
        <v>0</v>
      </c>
      <c r="N16" s="20">
        <v>0</v>
      </c>
      <c r="O16" s="20">
        <f>C16+E16+G16+I16</f>
        <v>57</v>
      </c>
      <c r="P16" s="27"/>
      <c r="Q16" s="20">
        <f>D16+F16+H16+J16</f>
        <v>5500</v>
      </c>
      <c r="R16" s="36"/>
      <c r="IT16" s="24"/>
      <c r="IU16" s="24"/>
      <c r="IV16" s="24"/>
    </row>
    <row r="17" s="2" customFormat="1" ht="10" customHeight="1" spans="1:256">
      <c r="A17" s="25" t="s">
        <v>25</v>
      </c>
      <c r="B17" s="20" t="s">
        <v>17</v>
      </c>
      <c r="C17" s="20">
        <v>2</v>
      </c>
      <c r="D17" s="37">
        <v>100</v>
      </c>
      <c r="E17" s="20">
        <v>8</v>
      </c>
      <c r="F17" s="38">
        <v>800</v>
      </c>
      <c r="G17" s="20">
        <v>4</v>
      </c>
      <c r="H17" s="38">
        <v>800</v>
      </c>
      <c r="I17" s="20">
        <v>0</v>
      </c>
      <c r="J17" s="20">
        <v>0</v>
      </c>
      <c r="K17" s="20">
        <v>0</v>
      </c>
      <c r="L17" s="20">
        <v>0</v>
      </c>
      <c r="M17" s="20">
        <v>1</v>
      </c>
      <c r="N17" s="20">
        <v>100</v>
      </c>
      <c r="O17" s="20">
        <f t="shared" ref="O17:O20" si="2">C17+E17+G17</f>
        <v>14</v>
      </c>
      <c r="P17" s="39">
        <f>O17+O18</f>
        <v>95</v>
      </c>
      <c r="Q17" s="20">
        <f t="shared" ref="Q17:Q20" si="3">D17+F17+H17</f>
        <v>1700</v>
      </c>
      <c r="R17" s="40">
        <f>Q17+Q18</f>
        <v>8900</v>
      </c>
      <c r="IT17" s="24"/>
      <c r="IU17" s="24"/>
      <c r="IV17" s="24"/>
    </row>
    <row r="18" s="2" customFormat="1" ht="10" customHeight="1" spans="1:256">
      <c r="A18" s="25"/>
      <c r="B18" s="20" t="s">
        <v>19</v>
      </c>
      <c r="C18" s="20">
        <v>44</v>
      </c>
      <c r="D18" s="38">
        <v>2400</v>
      </c>
      <c r="E18" s="20">
        <v>26</v>
      </c>
      <c r="F18" s="41">
        <v>2600</v>
      </c>
      <c r="G18" s="20">
        <v>11</v>
      </c>
      <c r="H18" s="20">
        <v>2200</v>
      </c>
      <c r="I18" s="20">
        <v>0</v>
      </c>
      <c r="J18" s="20">
        <v>0</v>
      </c>
      <c r="K18" s="20">
        <v>1</v>
      </c>
      <c r="L18" s="20">
        <v>250</v>
      </c>
      <c r="M18" s="20">
        <v>1</v>
      </c>
      <c r="N18" s="20">
        <v>100</v>
      </c>
      <c r="O18" s="20">
        <f t="shared" si="2"/>
        <v>81</v>
      </c>
      <c r="P18" s="42"/>
      <c r="Q18" s="20">
        <f t="shared" si="3"/>
        <v>7200</v>
      </c>
      <c r="R18" s="43"/>
      <c r="IT18" s="24"/>
      <c r="IU18" s="24"/>
      <c r="IV18" s="24"/>
    </row>
    <row r="19" s="3" customFormat="1" ht="10" customHeight="1" spans="1:256">
      <c r="A19" s="44" t="s">
        <v>26</v>
      </c>
      <c r="B19" s="44" t="s">
        <v>17</v>
      </c>
      <c r="C19" s="20">
        <v>2</v>
      </c>
      <c r="D19" s="20">
        <v>100</v>
      </c>
      <c r="E19" s="20">
        <v>2</v>
      </c>
      <c r="F19" s="20">
        <v>200</v>
      </c>
      <c r="G19" s="20">
        <v>2</v>
      </c>
      <c r="H19" s="20">
        <v>400</v>
      </c>
      <c r="I19" s="20"/>
      <c r="J19" s="20"/>
      <c r="K19" s="20"/>
      <c r="L19" s="20"/>
      <c r="M19" s="20"/>
      <c r="N19" s="20"/>
      <c r="O19" s="20">
        <f t="shared" si="2"/>
        <v>6</v>
      </c>
      <c r="P19" s="39">
        <v>106</v>
      </c>
      <c r="Q19" s="29">
        <f t="shared" si="3"/>
        <v>700</v>
      </c>
      <c r="R19" s="40">
        <v>9700</v>
      </c>
    </row>
    <row r="20" s="3" customFormat="1" ht="10" customHeight="1" spans="1:256">
      <c r="A20" s="44"/>
      <c r="B20" s="44" t="s">
        <v>19</v>
      </c>
      <c r="C20" s="20">
        <v>52</v>
      </c>
      <c r="D20" s="20">
        <v>2600</v>
      </c>
      <c r="E20" s="20">
        <v>32</v>
      </c>
      <c r="F20" s="20">
        <v>3200</v>
      </c>
      <c r="G20" s="20">
        <v>16</v>
      </c>
      <c r="H20" s="20">
        <v>3200</v>
      </c>
      <c r="I20" s="20"/>
      <c r="J20" s="20"/>
      <c r="K20" s="20"/>
      <c r="L20" s="20"/>
      <c r="M20" s="20">
        <v>1</v>
      </c>
      <c r="N20" s="20">
        <v>50</v>
      </c>
      <c r="O20" s="20">
        <f t="shared" si="2"/>
        <v>100</v>
      </c>
      <c r="P20" s="42"/>
      <c r="Q20" s="29">
        <f t="shared" si="3"/>
        <v>9000</v>
      </c>
      <c r="R20" s="43"/>
    </row>
    <row r="21" s="2" customFormat="1" ht="10" customHeight="1" spans="1:256">
      <c r="A21" s="25" t="s">
        <v>27</v>
      </c>
      <c r="B21" s="20" t="s">
        <v>17</v>
      </c>
      <c r="C21" s="20">
        <v>24</v>
      </c>
      <c r="D21" s="20">
        <v>1200</v>
      </c>
      <c r="E21" s="20">
        <v>16</v>
      </c>
      <c r="F21" s="20">
        <v>1600</v>
      </c>
      <c r="G21" s="20">
        <v>8</v>
      </c>
      <c r="H21" s="20">
        <v>1600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48</v>
      </c>
      <c r="P21" s="28">
        <v>152</v>
      </c>
      <c r="Q21" s="20">
        <v>4400</v>
      </c>
      <c r="R21" s="20">
        <v>12850</v>
      </c>
      <c r="IT21" s="45"/>
      <c r="IU21" s="45"/>
      <c r="IV21" s="45"/>
    </row>
    <row r="22" s="2" customFormat="1" ht="10" customHeight="1" spans="1:256">
      <c r="A22" s="25"/>
      <c r="B22" s="20" t="s">
        <v>19</v>
      </c>
      <c r="C22" s="20">
        <v>60</v>
      </c>
      <c r="D22" s="20">
        <v>3150</v>
      </c>
      <c r="E22" s="20">
        <v>35</v>
      </c>
      <c r="F22" s="20">
        <v>3500</v>
      </c>
      <c r="G22" s="20">
        <v>9</v>
      </c>
      <c r="H22" s="20">
        <v>1800</v>
      </c>
      <c r="I22" s="20">
        <v>0</v>
      </c>
      <c r="J22" s="20">
        <v>0</v>
      </c>
      <c r="K22" s="20">
        <v>5</v>
      </c>
      <c r="L22" s="20">
        <v>400</v>
      </c>
      <c r="M22" s="20">
        <v>2</v>
      </c>
      <c r="N22" s="20">
        <v>100</v>
      </c>
      <c r="O22" s="20">
        <v>104</v>
      </c>
      <c r="P22" s="28"/>
      <c r="Q22" s="20">
        <v>8450</v>
      </c>
      <c r="R22" s="20"/>
      <c r="IT22" s="24"/>
      <c r="IU22" s="24"/>
      <c r="IV22" s="24"/>
    </row>
    <row r="23" s="4" customFormat="1" ht="10" customHeight="1" spans="1:256">
      <c r="A23" s="25" t="s">
        <v>28</v>
      </c>
      <c r="B23" s="20" t="s">
        <v>17</v>
      </c>
      <c r="C23" s="33">
        <v>18</v>
      </c>
      <c r="D23" s="33">
        <v>900</v>
      </c>
      <c r="E23" s="33">
        <v>15</v>
      </c>
      <c r="F23" s="33">
        <v>1500</v>
      </c>
      <c r="G23" s="33">
        <v>7</v>
      </c>
      <c r="H23" s="33">
        <v>1400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40</v>
      </c>
      <c r="P23" s="33">
        <v>76</v>
      </c>
      <c r="Q23" s="33">
        <v>3800</v>
      </c>
      <c r="R23" s="33">
        <v>6450</v>
      </c>
      <c r="IT23" s="46"/>
      <c r="IU23" s="46"/>
      <c r="IV23" s="46"/>
    </row>
    <row r="24" s="4" customFormat="1" ht="10" customHeight="1" spans="1:256">
      <c r="A24" s="25"/>
      <c r="B24" s="20" t="s">
        <v>19</v>
      </c>
      <c r="C24" s="33">
        <v>25</v>
      </c>
      <c r="D24" s="33">
        <v>1250</v>
      </c>
      <c r="E24" s="33">
        <v>8</v>
      </c>
      <c r="F24" s="33">
        <v>800</v>
      </c>
      <c r="G24" s="33">
        <v>3</v>
      </c>
      <c r="H24" s="33">
        <v>600</v>
      </c>
      <c r="I24" s="33">
        <v>0</v>
      </c>
      <c r="J24" s="33">
        <v>0</v>
      </c>
      <c r="K24" s="33">
        <v>0</v>
      </c>
      <c r="L24" s="33">
        <v>0</v>
      </c>
      <c r="M24" s="33">
        <v>1</v>
      </c>
      <c r="N24" s="33">
        <v>100</v>
      </c>
      <c r="O24" s="33">
        <v>36</v>
      </c>
      <c r="P24" s="33"/>
      <c r="Q24" s="33">
        <v>2650</v>
      </c>
      <c r="R24" s="33"/>
      <c r="IT24" s="46"/>
      <c r="IU24" s="46"/>
      <c r="IV24" s="46"/>
    </row>
    <row r="25" s="2" customFormat="1" ht="10" customHeight="1" spans="1:256">
      <c r="A25" s="25" t="s">
        <v>29</v>
      </c>
      <c r="B25" s="20" t="s">
        <v>17</v>
      </c>
      <c r="C25" s="20">
        <v>16</v>
      </c>
      <c r="D25" s="20">
        <v>900</v>
      </c>
      <c r="E25" s="20">
        <v>16</v>
      </c>
      <c r="F25" s="20">
        <v>1600</v>
      </c>
      <c r="G25" s="20">
        <v>10</v>
      </c>
      <c r="H25" s="20">
        <v>2000</v>
      </c>
      <c r="I25" s="20"/>
      <c r="J25" s="20"/>
      <c r="K25" s="20">
        <v>2</v>
      </c>
      <c r="L25" s="20">
        <v>200</v>
      </c>
      <c r="M25" s="20">
        <v>1</v>
      </c>
      <c r="N25" s="20">
        <v>50</v>
      </c>
      <c r="O25" s="20">
        <f>C25+E25+G25+I25</f>
        <v>42</v>
      </c>
      <c r="P25" s="39">
        <f>O25+O26</f>
        <v>164</v>
      </c>
      <c r="Q25" s="29">
        <f>D25+F25+H25+J25</f>
        <v>4500</v>
      </c>
      <c r="R25" s="40">
        <f>SUM(Q25:Q26)</f>
        <v>15200</v>
      </c>
      <c r="IT25" s="24"/>
      <c r="IU25" s="24"/>
      <c r="IV25" s="24"/>
    </row>
    <row r="26" s="2" customFormat="1" ht="10" customHeight="1" spans="1:256">
      <c r="A26" s="25"/>
      <c r="B26" s="20" t="s">
        <v>19</v>
      </c>
      <c r="C26" s="20">
        <v>73</v>
      </c>
      <c r="D26" s="20">
        <v>3700</v>
      </c>
      <c r="E26" s="20">
        <v>31</v>
      </c>
      <c r="F26" s="20">
        <v>3100</v>
      </c>
      <c r="G26" s="20">
        <v>17</v>
      </c>
      <c r="H26" s="20">
        <v>3400</v>
      </c>
      <c r="I26" s="20">
        <v>1</v>
      </c>
      <c r="J26" s="20">
        <v>500</v>
      </c>
      <c r="K26" s="20">
        <v>4</v>
      </c>
      <c r="L26" s="20">
        <v>250</v>
      </c>
      <c r="M26" s="20">
        <v>1</v>
      </c>
      <c r="N26" s="20">
        <v>50</v>
      </c>
      <c r="O26" s="20">
        <f>C26+E26+G26+I26</f>
        <v>122</v>
      </c>
      <c r="P26" s="42"/>
      <c r="Q26" s="29">
        <f>D26+F26+H26+J26</f>
        <v>10700</v>
      </c>
      <c r="R26" s="43"/>
      <c r="IT26" s="24"/>
      <c r="IU26" s="24"/>
      <c r="IV26" s="24"/>
    </row>
    <row r="27" s="2" customFormat="1" ht="10" customHeight="1" spans="1:256">
      <c r="A27" s="19" t="s">
        <v>30</v>
      </c>
      <c r="B27" s="20" t="s">
        <v>17</v>
      </c>
      <c r="C27" s="20">
        <v>10</v>
      </c>
      <c r="D27" s="20">
        <v>500</v>
      </c>
      <c r="E27" s="20">
        <v>10</v>
      </c>
      <c r="F27" s="20">
        <v>1000</v>
      </c>
      <c r="G27" s="20">
        <v>6</v>
      </c>
      <c r="H27" s="20">
        <v>1200</v>
      </c>
      <c r="I27" s="20"/>
      <c r="J27" s="20"/>
      <c r="K27" s="47">
        <v>0</v>
      </c>
      <c r="L27" s="20">
        <v>0</v>
      </c>
      <c r="M27" s="20">
        <v>0</v>
      </c>
      <c r="N27" s="20">
        <v>0</v>
      </c>
      <c r="O27" s="20">
        <f>C27+E27+G27</f>
        <v>26</v>
      </c>
      <c r="P27" s="20">
        <f>O27+O28</f>
        <v>101</v>
      </c>
      <c r="Q27" s="20">
        <f>D27+F27+H27</f>
        <v>2700</v>
      </c>
      <c r="R27" s="20">
        <f>D27+F27+H27+D28+F28+H28</f>
        <v>8750</v>
      </c>
      <c r="IT27" s="24"/>
      <c r="IU27" s="24"/>
      <c r="IV27" s="24"/>
    </row>
    <row r="28" s="2" customFormat="1" ht="10" customHeight="1" spans="1:256">
      <c r="A28" s="19"/>
      <c r="B28" s="20" t="s">
        <v>19</v>
      </c>
      <c r="C28" s="20">
        <v>45</v>
      </c>
      <c r="D28" s="20">
        <v>2250</v>
      </c>
      <c r="E28" s="20">
        <v>22</v>
      </c>
      <c r="F28" s="20">
        <v>2200</v>
      </c>
      <c r="G28" s="20">
        <v>8</v>
      </c>
      <c r="H28" s="20">
        <v>1600</v>
      </c>
      <c r="I28" s="20"/>
      <c r="J28" s="47"/>
      <c r="K28" s="20">
        <v>0</v>
      </c>
      <c r="L28" s="20">
        <v>0</v>
      </c>
      <c r="M28" s="20">
        <v>1</v>
      </c>
      <c r="N28" s="20">
        <v>50</v>
      </c>
      <c r="O28" s="20">
        <f>C28+E28+G28</f>
        <v>75</v>
      </c>
      <c r="P28" s="20"/>
      <c r="Q28" s="20">
        <f>D28+F28+H28</f>
        <v>6050</v>
      </c>
      <c r="R28" s="20"/>
      <c r="IT28" s="24"/>
      <c r="IU28" s="24"/>
      <c r="IV28" s="24"/>
    </row>
    <row r="29" s="2" customFormat="1" ht="10" customHeight="1" spans="1:256">
      <c r="A29" s="25" t="s">
        <v>31</v>
      </c>
      <c r="B29" s="20" t="s">
        <v>17</v>
      </c>
      <c r="C29" s="33">
        <v>21</v>
      </c>
      <c r="D29" s="33">
        <v>1050</v>
      </c>
      <c r="E29" s="33">
        <v>15</v>
      </c>
      <c r="F29" s="33">
        <v>1500</v>
      </c>
      <c r="G29" s="33">
        <v>3</v>
      </c>
      <c r="H29" s="33">
        <v>600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f>SUM(C29,E29,G29)</f>
        <v>39</v>
      </c>
      <c r="P29" s="48">
        <v>154</v>
      </c>
      <c r="Q29" s="33">
        <f>SUM(D29,F29,H29)</f>
        <v>3150</v>
      </c>
      <c r="R29" s="33">
        <v>12200</v>
      </c>
      <c r="IT29" s="24"/>
      <c r="IU29" s="24"/>
      <c r="IV29" s="24"/>
    </row>
    <row r="30" s="2" customFormat="1" ht="10" customHeight="1" spans="1:256">
      <c r="A30" s="25"/>
      <c r="B30" s="20" t="s">
        <v>19</v>
      </c>
      <c r="C30" s="33">
        <v>73</v>
      </c>
      <c r="D30" s="33">
        <v>3650</v>
      </c>
      <c r="E30" s="33">
        <v>30</v>
      </c>
      <c r="F30" s="33">
        <v>3000</v>
      </c>
      <c r="G30" s="33">
        <v>12</v>
      </c>
      <c r="H30" s="33">
        <v>2400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f>SUM(C30,E30,G30)</f>
        <v>115</v>
      </c>
      <c r="P30" s="48"/>
      <c r="Q30" s="33">
        <f>SUM(D30,F30,H30)</f>
        <v>9050</v>
      </c>
      <c r="R30" s="33"/>
      <c r="IT30" s="24"/>
      <c r="IU30" s="24"/>
      <c r="IV30" s="24"/>
    </row>
    <row r="31" s="2" customFormat="1" ht="10" customHeight="1" spans="1:256">
      <c r="A31" s="25" t="s">
        <v>32</v>
      </c>
      <c r="B31" s="20" t="s">
        <v>17</v>
      </c>
      <c r="C31" s="20">
        <v>6</v>
      </c>
      <c r="D31" s="20">
        <v>300</v>
      </c>
      <c r="E31" s="20">
        <v>9</v>
      </c>
      <c r="F31" s="20">
        <v>900</v>
      </c>
      <c r="G31" s="20">
        <v>2</v>
      </c>
      <c r="H31" s="20">
        <v>400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f t="shared" ref="O31:O39" si="4">C31+E31+G31+I31</f>
        <v>17</v>
      </c>
      <c r="P31" s="39">
        <f>O31+O32</f>
        <v>139</v>
      </c>
      <c r="Q31" s="20">
        <f t="shared" ref="Q31:Q42" si="5">D31+F31+H31+J31</f>
        <v>1600</v>
      </c>
      <c r="R31" s="40">
        <f>Q31+Q32</f>
        <v>12150</v>
      </c>
      <c r="IT31" s="24"/>
      <c r="IU31" s="24"/>
      <c r="IV31" s="24"/>
    </row>
    <row r="32" s="2" customFormat="1" ht="10" customHeight="1" spans="1:256">
      <c r="A32" s="25"/>
      <c r="B32" s="20" t="s">
        <v>19</v>
      </c>
      <c r="C32" s="20">
        <v>74</v>
      </c>
      <c r="D32" s="20">
        <v>3750</v>
      </c>
      <c r="E32" s="20">
        <v>31</v>
      </c>
      <c r="F32" s="20">
        <v>3100</v>
      </c>
      <c r="G32" s="20">
        <v>16</v>
      </c>
      <c r="H32" s="20">
        <v>3200</v>
      </c>
      <c r="I32" s="20">
        <v>1</v>
      </c>
      <c r="J32" s="20">
        <v>500</v>
      </c>
      <c r="K32" s="20">
        <v>0</v>
      </c>
      <c r="L32" s="20">
        <v>0</v>
      </c>
      <c r="M32" s="20">
        <v>1</v>
      </c>
      <c r="N32" s="20">
        <v>200</v>
      </c>
      <c r="O32" s="20">
        <f t="shared" si="4"/>
        <v>122</v>
      </c>
      <c r="P32" s="42"/>
      <c r="Q32" s="20">
        <f t="shared" si="5"/>
        <v>10550</v>
      </c>
      <c r="R32" s="43"/>
      <c r="IT32" s="24"/>
      <c r="IU32" s="24"/>
      <c r="IV32" s="24"/>
    </row>
    <row r="33" s="2" customFormat="1" ht="10" customHeight="1" spans="1:256">
      <c r="A33" s="25" t="s">
        <v>33</v>
      </c>
      <c r="B33" s="20" t="s">
        <v>17</v>
      </c>
      <c r="C33" s="20">
        <v>70</v>
      </c>
      <c r="D33" s="20">
        <v>4750</v>
      </c>
      <c r="E33" s="20">
        <v>106</v>
      </c>
      <c r="F33" s="20">
        <v>10600</v>
      </c>
      <c r="G33" s="20">
        <v>41</v>
      </c>
      <c r="H33" s="20">
        <v>8200</v>
      </c>
      <c r="I33" s="20">
        <v>1</v>
      </c>
      <c r="J33" s="20">
        <v>500</v>
      </c>
      <c r="K33" s="20">
        <v>1</v>
      </c>
      <c r="L33" s="20">
        <v>100</v>
      </c>
      <c r="M33" s="20">
        <v>1</v>
      </c>
      <c r="N33" s="20">
        <v>100</v>
      </c>
      <c r="O33" s="20">
        <v>218</v>
      </c>
      <c r="P33" s="39">
        <v>338</v>
      </c>
      <c r="Q33" s="20">
        <v>24050</v>
      </c>
      <c r="R33" s="40">
        <v>34050</v>
      </c>
      <c r="IT33" s="24"/>
      <c r="IU33" s="24"/>
      <c r="IV33" s="24"/>
    </row>
    <row r="34" s="2" customFormat="1" ht="10" customHeight="1" spans="1:256">
      <c r="A34" s="25"/>
      <c r="B34" s="20" t="s">
        <v>19</v>
      </c>
      <c r="C34" s="20">
        <v>84</v>
      </c>
      <c r="D34" s="20">
        <v>5600</v>
      </c>
      <c r="E34" s="20">
        <v>28</v>
      </c>
      <c r="F34" s="20">
        <v>2800</v>
      </c>
      <c r="G34" s="20">
        <v>8</v>
      </c>
      <c r="H34" s="20">
        <v>1600</v>
      </c>
      <c r="I34" s="20">
        <v>0</v>
      </c>
      <c r="J34" s="20">
        <v>0</v>
      </c>
      <c r="K34" s="20">
        <v>4</v>
      </c>
      <c r="L34" s="20">
        <v>1600</v>
      </c>
      <c r="M34" s="20">
        <v>3</v>
      </c>
      <c r="N34" s="20">
        <v>400</v>
      </c>
      <c r="O34" s="20">
        <v>120</v>
      </c>
      <c r="P34" s="42"/>
      <c r="Q34" s="20">
        <v>10000</v>
      </c>
      <c r="R34" s="43"/>
      <c r="IT34" s="24"/>
      <c r="IU34" s="24"/>
      <c r="IV34" s="24"/>
    </row>
    <row r="35" s="2" customFormat="1" ht="10" customHeight="1" spans="1:256">
      <c r="A35" s="25" t="s">
        <v>34</v>
      </c>
      <c r="B35" s="20" t="s">
        <v>17</v>
      </c>
      <c r="C35" s="20">
        <v>11</v>
      </c>
      <c r="D35" s="20">
        <v>550</v>
      </c>
      <c r="E35" s="20">
        <v>4</v>
      </c>
      <c r="F35" s="20">
        <v>400</v>
      </c>
      <c r="G35" s="20">
        <v>2</v>
      </c>
      <c r="H35" s="20">
        <v>400</v>
      </c>
      <c r="I35" s="20">
        <v>0</v>
      </c>
      <c r="J35" s="20">
        <v>0</v>
      </c>
      <c r="K35" s="49">
        <v>0</v>
      </c>
      <c r="L35" s="49">
        <v>0</v>
      </c>
      <c r="M35" s="49">
        <v>0</v>
      </c>
      <c r="N35" s="49">
        <v>0</v>
      </c>
      <c r="O35" s="49">
        <f>C35+E35+G35</f>
        <v>17</v>
      </c>
      <c r="P35" s="30">
        <f t="shared" ref="P35:P39" si="6">O35+O36</f>
        <v>74</v>
      </c>
      <c r="Q35" s="20">
        <f t="shared" si="5"/>
        <v>1350</v>
      </c>
      <c r="R35" s="50">
        <f t="shared" ref="R35:R39" si="7">Q35+Q36</f>
        <v>5450</v>
      </c>
      <c r="IT35" s="24"/>
      <c r="IU35" s="24"/>
      <c r="IV35" s="24"/>
    </row>
    <row r="36" s="2" customFormat="1" ht="10" customHeight="1" spans="1:256">
      <c r="A36" s="25"/>
      <c r="B36" s="20" t="s">
        <v>19</v>
      </c>
      <c r="C36" s="20">
        <v>38</v>
      </c>
      <c r="D36" s="20">
        <v>1900</v>
      </c>
      <c r="E36" s="20">
        <v>16</v>
      </c>
      <c r="F36" s="20">
        <v>1600</v>
      </c>
      <c r="G36" s="20">
        <v>3</v>
      </c>
      <c r="H36" s="20">
        <v>600</v>
      </c>
      <c r="I36" s="20">
        <v>0</v>
      </c>
      <c r="J36" s="20">
        <v>0</v>
      </c>
      <c r="K36" s="49">
        <v>0</v>
      </c>
      <c r="L36" s="49">
        <v>0</v>
      </c>
      <c r="M36" s="49">
        <v>1</v>
      </c>
      <c r="N36" s="49">
        <v>50</v>
      </c>
      <c r="O36" s="49">
        <f t="shared" si="4"/>
        <v>57</v>
      </c>
      <c r="P36" s="30"/>
      <c r="Q36" s="20">
        <f t="shared" si="5"/>
        <v>4100</v>
      </c>
      <c r="R36" s="50"/>
      <c r="IT36" s="24"/>
      <c r="IU36" s="24"/>
      <c r="IV36" s="24"/>
    </row>
    <row r="37" s="2" customFormat="1" ht="10" customHeight="1" spans="1:256">
      <c r="A37" s="25" t="s">
        <v>35</v>
      </c>
      <c r="B37" s="20" t="s">
        <v>17</v>
      </c>
      <c r="C37" s="20">
        <v>11</v>
      </c>
      <c r="D37" s="20">
        <v>550</v>
      </c>
      <c r="E37" s="20">
        <v>11</v>
      </c>
      <c r="F37" s="20">
        <v>1100</v>
      </c>
      <c r="G37" s="20">
        <v>8</v>
      </c>
      <c r="H37" s="20">
        <v>1600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f t="shared" si="4"/>
        <v>30</v>
      </c>
      <c r="P37" s="33">
        <f t="shared" si="6"/>
        <v>105</v>
      </c>
      <c r="Q37" s="20">
        <f t="shared" si="5"/>
        <v>3250</v>
      </c>
      <c r="R37" s="51">
        <f t="shared" si="7"/>
        <v>9500</v>
      </c>
      <c r="IT37" s="24"/>
      <c r="IU37" s="24"/>
      <c r="IV37" s="24"/>
    </row>
    <row r="38" s="2" customFormat="1" ht="10" customHeight="1" spans="1:256">
      <c r="A38" s="25"/>
      <c r="B38" s="20" t="s">
        <v>19</v>
      </c>
      <c r="C38" s="20">
        <v>43</v>
      </c>
      <c r="D38" s="20">
        <v>2150</v>
      </c>
      <c r="E38" s="20">
        <v>23</v>
      </c>
      <c r="F38" s="20">
        <v>2300</v>
      </c>
      <c r="G38" s="20">
        <v>9</v>
      </c>
      <c r="H38" s="20">
        <v>1800</v>
      </c>
      <c r="I38" s="20">
        <v>0</v>
      </c>
      <c r="J38" s="20">
        <v>0</v>
      </c>
      <c r="K38" s="20">
        <v>2</v>
      </c>
      <c r="L38" s="20">
        <v>100</v>
      </c>
      <c r="M38" s="20">
        <v>1</v>
      </c>
      <c r="N38" s="20">
        <v>200</v>
      </c>
      <c r="O38" s="20">
        <f t="shared" si="4"/>
        <v>75</v>
      </c>
      <c r="P38" s="33"/>
      <c r="Q38" s="20">
        <f t="shared" si="5"/>
        <v>6250</v>
      </c>
      <c r="R38" s="51"/>
      <c r="IT38" s="24"/>
      <c r="IU38" s="24"/>
      <c r="IV38" s="24"/>
    </row>
    <row r="39" s="2" customFormat="1" ht="10" customHeight="1" spans="1:256">
      <c r="A39" s="25" t="s">
        <v>36</v>
      </c>
      <c r="B39" s="20" t="s">
        <v>17</v>
      </c>
      <c r="C39" s="20">
        <v>45</v>
      </c>
      <c r="D39" s="20">
        <f>C39*50</f>
        <v>2250</v>
      </c>
      <c r="E39" s="20">
        <v>24</v>
      </c>
      <c r="F39" s="20">
        <f>E39*100</f>
        <v>2400</v>
      </c>
      <c r="G39" s="20">
        <v>3</v>
      </c>
      <c r="H39" s="20">
        <f>G39*200</f>
        <v>600</v>
      </c>
      <c r="I39" s="20">
        <v>1</v>
      </c>
      <c r="J39" s="20">
        <v>500</v>
      </c>
      <c r="K39" s="20">
        <v>1</v>
      </c>
      <c r="L39" s="20">
        <v>50</v>
      </c>
      <c r="M39" s="20">
        <v>1</v>
      </c>
      <c r="N39" s="20">
        <v>100</v>
      </c>
      <c r="O39" s="20">
        <f t="shared" si="4"/>
        <v>73</v>
      </c>
      <c r="P39" s="20">
        <f t="shared" si="6"/>
        <v>97</v>
      </c>
      <c r="Q39" s="20">
        <f t="shared" si="5"/>
        <v>5750</v>
      </c>
      <c r="R39" s="20">
        <f t="shared" si="7"/>
        <v>7850</v>
      </c>
      <c r="IT39" s="24"/>
      <c r="IU39" s="24"/>
      <c r="IV39" s="24"/>
    </row>
    <row r="40" s="2" customFormat="1" ht="10" customHeight="1" spans="1:256">
      <c r="A40" s="25"/>
      <c r="B40" s="20" t="s">
        <v>19</v>
      </c>
      <c r="C40" s="20">
        <v>16</v>
      </c>
      <c r="D40" s="20">
        <f>C40*50</f>
        <v>800</v>
      </c>
      <c r="E40" s="20">
        <v>3</v>
      </c>
      <c r="F40" s="20">
        <f>E40*100</f>
        <v>300</v>
      </c>
      <c r="G40" s="20">
        <v>5</v>
      </c>
      <c r="H40" s="20">
        <f>G40*200</f>
        <v>1000</v>
      </c>
      <c r="I40" s="20">
        <v>0</v>
      </c>
      <c r="J40" s="20">
        <v>0</v>
      </c>
      <c r="K40" s="20">
        <v>2</v>
      </c>
      <c r="L40" s="20">
        <v>0</v>
      </c>
      <c r="M40" s="20">
        <v>0</v>
      </c>
      <c r="N40" s="20">
        <v>0</v>
      </c>
      <c r="O40" s="20">
        <f t="shared" ref="O40:O42" si="8">C40+E40+G40</f>
        <v>24</v>
      </c>
      <c r="P40" s="20"/>
      <c r="Q40" s="20">
        <f t="shared" si="5"/>
        <v>2100</v>
      </c>
      <c r="R40" s="20"/>
      <c r="IT40" s="24"/>
      <c r="IU40" s="24"/>
      <c r="IV40" s="24"/>
    </row>
    <row r="41" s="2" customFormat="1" ht="10" customHeight="1" spans="1:256">
      <c r="A41" s="25" t="s">
        <v>37</v>
      </c>
      <c r="B41" s="20" t="s">
        <v>17</v>
      </c>
      <c r="C41" s="33">
        <v>11</v>
      </c>
      <c r="D41" s="33">
        <v>550</v>
      </c>
      <c r="E41" s="33">
        <v>8</v>
      </c>
      <c r="F41" s="33">
        <v>800</v>
      </c>
      <c r="G41" s="33">
        <v>9</v>
      </c>
      <c r="H41" s="33">
        <v>1800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20">
        <f t="shared" si="8"/>
        <v>28</v>
      </c>
      <c r="P41" s="26">
        <f>O41+O42</f>
        <v>107</v>
      </c>
      <c r="Q41" s="20">
        <f t="shared" si="5"/>
        <v>3150</v>
      </c>
      <c r="R41" s="35">
        <f>Q41+Q42</f>
        <v>10150</v>
      </c>
      <c r="IT41" s="24"/>
      <c r="IU41" s="24"/>
      <c r="IV41" s="24"/>
    </row>
    <row r="42" s="2" customFormat="1" ht="10" customHeight="1" spans="1:256">
      <c r="A42" s="25"/>
      <c r="B42" s="20" t="s">
        <v>19</v>
      </c>
      <c r="C42" s="33">
        <v>48</v>
      </c>
      <c r="D42" s="33">
        <v>2400</v>
      </c>
      <c r="E42" s="33">
        <v>16</v>
      </c>
      <c r="F42" s="33">
        <v>1600</v>
      </c>
      <c r="G42" s="33">
        <v>15</v>
      </c>
      <c r="H42" s="33">
        <v>3000</v>
      </c>
      <c r="I42" s="33">
        <v>0</v>
      </c>
      <c r="J42" s="33">
        <v>0</v>
      </c>
      <c r="K42" s="20">
        <v>2</v>
      </c>
      <c r="L42" s="20">
        <v>250</v>
      </c>
      <c r="M42" s="20">
        <v>0</v>
      </c>
      <c r="N42" s="20">
        <v>0</v>
      </c>
      <c r="O42" s="20">
        <f t="shared" si="8"/>
        <v>79</v>
      </c>
      <c r="P42" s="27"/>
      <c r="Q42" s="20">
        <f t="shared" si="5"/>
        <v>7000</v>
      </c>
      <c r="R42" s="36"/>
      <c r="IT42" s="24"/>
      <c r="IU42" s="24"/>
      <c r="IV42" s="24"/>
    </row>
    <row r="43" s="2" customFormat="1" ht="10" customHeight="1" spans="1:256">
      <c r="A43" s="25" t="s">
        <v>38</v>
      </c>
      <c r="B43" s="20" t="s">
        <v>17</v>
      </c>
      <c r="C43" s="20">
        <v>8</v>
      </c>
      <c r="D43" s="20">
        <v>400</v>
      </c>
      <c r="E43" s="20">
        <v>16</v>
      </c>
      <c r="F43" s="20">
        <v>1600</v>
      </c>
      <c r="G43" s="20">
        <v>4</v>
      </c>
      <c r="H43" s="20">
        <v>800</v>
      </c>
      <c r="I43" s="20"/>
      <c r="J43" s="20"/>
      <c r="K43" s="20"/>
      <c r="L43" s="20"/>
      <c r="M43" s="20"/>
      <c r="N43" s="20"/>
      <c r="O43" s="20">
        <v>28</v>
      </c>
      <c r="P43" s="30">
        <v>125</v>
      </c>
      <c r="Q43" s="20">
        <v>2800</v>
      </c>
      <c r="R43" s="29">
        <v>11450</v>
      </c>
      <c r="IT43" s="24"/>
      <c r="IU43" s="24"/>
      <c r="IV43" s="24"/>
    </row>
    <row r="44" s="2" customFormat="1" ht="10" customHeight="1" spans="1:256">
      <c r="A44" s="25"/>
      <c r="B44" s="20" t="s">
        <v>19</v>
      </c>
      <c r="C44" s="20">
        <v>55</v>
      </c>
      <c r="D44" s="20">
        <v>2750</v>
      </c>
      <c r="E44" s="20">
        <v>25</v>
      </c>
      <c r="F44" s="20">
        <v>2500</v>
      </c>
      <c r="G44" s="20">
        <v>17</v>
      </c>
      <c r="H44" s="20">
        <v>3400</v>
      </c>
      <c r="I44" s="20"/>
      <c r="J44" s="20"/>
      <c r="K44" s="20"/>
      <c r="L44" s="20"/>
      <c r="M44" s="20">
        <v>2</v>
      </c>
      <c r="N44" s="20">
        <v>250</v>
      </c>
      <c r="O44" s="20">
        <v>97</v>
      </c>
      <c r="P44" s="30"/>
      <c r="Q44" s="20">
        <v>8650</v>
      </c>
      <c r="R44" s="29"/>
      <c r="IT44" s="24"/>
      <c r="IU44" s="24"/>
      <c r="IV44" s="24"/>
    </row>
    <row r="45" s="2" customFormat="1" ht="10" customHeight="1" spans="1:256">
      <c r="A45" s="19" t="s">
        <v>39</v>
      </c>
      <c r="B45" s="20" t="s">
        <v>17</v>
      </c>
      <c r="C45" s="20">
        <v>57</v>
      </c>
      <c r="D45" s="20">
        <v>2950</v>
      </c>
      <c r="E45" s="20">
        <v>22</v>
      </c>
      <c r="F45" s="20">
        <v>2200</v>
      </c>
      <c r="G45" s="20">
        <v>11</v>
      </c>
      <c r="H45" s="20">
        <v>2200</v>
      </c>
      <c r="I45" s="20">
        <v>0</v>
      </c>
      <c r="J45" s="20">
        <v>0</v>
      </c>
      <c r="K45" s="20">
        <v>3</v>
      </c>
      <c r="L45" s="20">
        <v>200</v>
      </c>
      <c r="M45" s="20">
        <v>1</v>
      </c>
      <c r="N45" s="20">
        <v>100</v>
      </c>
      <c r="O45" s="20">
        <v>90</v>
      </c>
      <c r="P45" s="26">
        <v>152</v>
      </c>
      <c r="Q45" s="20">
        <v>7350</v>
      </c>
      <c r="R45" s="35">
        <v>12250</v>
      </c>
      <c r="IT45" s="24"/>
      <c r="IU45" s="24"/>
      <c r="IV45" s="24"/>
    </row>
    <row r="46" s="2" customFormat="1" ht="10" customHeight="1" spans="1:256">
      <c r="A46" s="19"/>
      <c r="B46" s="20" t="s">
        <v>19</v>
      </c>
      <c r="C46" s="20">
        <v>40</v>
      </c>
      <c r="D46" s="20">
        <v>2000</v>
      </c>
      <c r="E46" s="20">
        <v>15</v>
      </c>
      <c r="F46" s="20">
        <v>1500</v>
      </c>
      <c r="G46" s="20">
        <v>7</v>
      </c>
      <c r="H46" s="20">
        <v>1400</v>
      </c>
      <c r="I46" s="20">
        <v>0</v>
      </c>
      <c r="J46" s="20">
        <v>0</v>
      </c>
      <c r="K46" s="20">
        <v>0</v>
      </c>
      <c r="L46" s="20">
        <v>0</v>
      </c>
      <c r="M46" s="20">
        <v>1</v>
      </c>
      <c r="N46" s="20">
        <v>100</v>
      </c>
      <c r="O46" s="20">
        <v>62</v>
      </c>
      <c r="P46" s="27"/>
      <c r="Q46" s="20">
        <v>4900</v>
      </c>
      <c r="R46" s="36"/>
      <c r="IT46" s="24"/>
      <c r="IU46" s="24"/>
      <c r="IV46" s="24"/>
    </row>
    <row r="47" s="5" customFormat="1" ht="10" customHeight="1" spans="1:256">
      <c r="A47" s="52" t="s">
        <v>40</v>
      </c>
      <c r="B47" s="53"/>
      <c r="C47" s="54">
        <v>1428</v>
      </c>
      <c r="D47" s="54">
        <v>75100</v>
      </c>
      <c r="E47" s="54">
        <v>804</v>
      </c>
      <c r="F47" s="54">
        <v>80400</v>
      </c>
      <c r="G47" s="54">
        <v>349</v>
      </c>
      <c r="H47" s="54">
        <v>69800</v>
      </c>
      <c r="I47" s="54">
        <v>4</v>
      </c>
      <c r="J47" s="54">
        <v>2000</v>
      </c>
      <c r="K47" s="54"/>
      <c r="L47" s="54"/>
      <c r="M47" s="54"/>
      <c r="N47" s="54"/>
      <c r="O47" s="54" t="s">
        <v>41</v>
      </c>
      <c r="P47" s="54"/>
      <c r="Q47" s="54" t="s">
        <v>42</v>
      </c>
      <c r="R47" s="55"/>
      <c r="IT47" s="24"/>
      <c r="IU47" s="24"/>
      <c r="IV47" s="24"/>
    </row>
    <row r="48" s="5" customFormat="1" ht="10" customHeight="1" spans="1:256">
      <c r="A48" s="52"/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5"/>
      <c r="IT48" s="24"/>
      <c r="IU48" s="24"/>
      <c r="IV48" s="24"/>
    </row>
    <row r="49" s="2" customFormat="1" ht="10" customHeight="1" spans="1:256">
      <c r="A49" s="56" t="s">
        <v>43</v>
      </c>
      <c r="B49" s="57"/>
      <c r="C49" s="57"/>
      <c r="D49" s="58"/>
      <c r="E49" s="57"/>
      <c r="F49" s="58"/>
      <c r="G49" s="57"/>
      <c r="H49" s="58"/>
      <c r="I49" s="57"/>
      <c r="J49" s="58"/>
      <c r="K49" s="57"/>
      <c r="L49" s="58"/>
      <c r="M49" s="57"/>
      <c r="N49" s="58"/>
      <c r="O49" s="57"/>
      <c r="P49" s="57"/>
      <c r="Q49" s="57"/>
      <c r="R49" s="59"/>
      <c r="IT49" s="24"/>
      <c r="IU49" s="24"/>
      <c r="IV49" s="24"/>
    </row>
    <row r="50" s="2" customFormat="1" ht="19" customHeight="1" spans="1:256">
      <c r="A50" s="60"/>
      <c r="B50" s="61"/>
      <c r="C50" s="61"/>
      <c r="D50" s="62"/>
      <c r="E50" s="61"/>
      <c r="F50" s="62"/>
      <c r="G50" s="61"/>
      <c r="H50" s="62"/>
      <c r="I50" s="61"/>
      <c r="J50" s="62"/>
      <c r="K50" s="61"/>
      <c r="L50" s="62"/>
      <c r="M50" s="61"/>
      <c r="N50" s="62"/>
      <c r="O50" s="61"/>
      <c r="P50" s="61"/>
      <c r="Q50" s="61"/>
      <c r="R50" s="63"/>
      <c r="IT50" s="24"/>
      <c r="IU50" s="24"/>
      <c r="IV50" s="24"/>
    </row>
  </sheetData>
  <mergeCells count="99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C2:C4"/>
    <mergeCell ref="C47:C48"/>
    <mergeCell ref="D2:D4"/>
    <mergeCell ref="D47:D48"/>
    <mergeCell ref="E2:E4"/>
    <mergeCell ref="E47:E48"/>
    <mergeCell ref="F2:F4"/>
    <mergeCell ref="F47:F48"/>
    <mergeCell ref="G2:G4"/>
    <mergeCell ref="G47:G48"/>
    <mergeCell ref="H2:H4"/>
    <mergeCell ref="H47:H48"/>
    <mergeCell ref="I2:I4"/>
    <mergeCell ref="I47:I48"/>
    <mergeCell ref="J2:J4"/>
    <mergeCell ref="J47:J48"/>
    <mergeCell ref="K2:K4"/>
    <mergeCell ref="K47:K48"/>
    <mergeCell ref="L2:L4"/>
    <mergeCell ref="L47:L48"/>
    <mergeCell ref="M2:M4"/>
    <mergeCell ref="M47:M48"/>
    <mergeCell ref="N2:N4"/>
    <mergeCell ref="N47:N48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A47:B48"/>
    <mergeCell ref="O47:P48"/>
    <mergeCell ref="Q47:R48"/>
    <mergeCell ref="A49:R5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2026-02-24T02:09:16Z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D02E953E98894659A6AFCC19B5BC7A3D_12</vt:lpwstr>
  </property>
  <property fmtid="{D5CDD505-2E9C-101B-9397-08002B2CF9AE}" pid="4" name="CalculationRule">
    <vt:i4>0</vt:i4>
  </property>
</Properties>
</file>