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<sst xmlns="http://schemas.openxmlformats.org/spreadsheetml/2006/main" count="61" uniqueCount="33">
  <si>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r>
      <rPr>
        <b/>
        <sz val="11"/>
        <rFont val="仿宋_GB2312"/>
        <charset val="134"/>
      </rPr>
      <t>金鸡坡街道</t>
    </r>
    <r>
      <rPr>
        <b/>
        <sz val="11"/>
        <rFont val="Times New Roman"/>
        <charset val="134"/>
      </rPr>
      <t>2025</t>
    </r>
    <r>
      <rPr>
        <b/>
        <sz val="11"/>
        <rFont val="仿宋_GB2312"/>
        <charset val="134"/>
      </rPr>
      <t>年</t>
    </r>
    <r>
      <rPr>
        <b/>
        <sz val="11"/>
        <rFont val="Times New Roman"/>
        <charset val="134"/>
      </rPr>
      <t>12</t>
    </r>
    <r>
      <rPr>
        <b/>
        <sz val="11"/>
        <rFont val="仿宋_GB2312"/>
        <charset val="134"/>
      </rPr>
      <t>月份老龄补贴统计明细表（</t>
    </r>
    <r>
      <rPr>
        <b/>
        <sz val="11"/>
        <rFont val="Times New Roman"/>
        <charset val="134"/>
      </rPr>
      <t>1283</t>
    </r>
    <r>
      <rPr>
        <b/>
        <sz val="11"/>
        <rFont val="仿宋_GB2312"/>
        <charset val="134"/>
      </rPr>
      <t>总人，</t>
    </r>
    <r>
      <rPr>
        <b/>
        <sz val="11"/>
        <rFont val="Times New Roman"/>
        <charset val="134"/>
      </rPr>
      <t>112800</t>
    </r>
    <r>
      <rPr>
        <b/>
        <sz val="11"/>
        <rFont val="仿宋_GB2312"/>
        <charset val="134"/>
      </rPr>
      <t>总元）</t>
    </r>
  </si>
  <si>
    <r>
      <rPr>
        <sz val="11"/>
        <rFont val="仿宋_GB2312"/>
        <charset val="134"/>
      </rPr>
      <t>数　内容</t>
    </r>
  </si>
  <si>
    <r>
      <rPr>
        <sz val="11"/>
        <rFont val="Times New Roman"/>
        <charset val="134"/>
      </rPr>
      <t xml:space="preserve">80-84
</t>
    </r>
    <r>
      <rPr>
        <sz val="11"/>
        <rFont val="仿宋_GB2312"/>
        <charset val="134"/>
      </rPr>
      <t>周岁</t>
    </r>
  </si>
  <si>
    <r>
      <rPr>
        <sz val="11"/>
        <rFont val="仿宋_GB2312"/>
        <charset val="134"/>
      </rPr>
      <t>金额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元）</t>
    </r>
  </si>
  <si>
    <r>
      <rPr>
        <sz val="11"/>
        <rFont val="Times New Roman"/>
        <charset val="134"/>
      </rPr>
      <t xml:space="preserve">85-89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</si>
  <si>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 xml:space="preserve">90-99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</si>
  <si>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岁上</t>
    </r>
  </si>
  <si>
    <r>
      <rPr>
        <sz val="11"/>
        <rFont val="仿宋_GB2312"/>
        <charset val="134"/>
      </rPr>
      <t>新增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</si>
  <si>
    <r>
      <rPr>
        <sz val="11"/>
        <rFont val="仿宋_GB2312"/>
        <charset val="134"/>
      </rPr>
      <t>死亡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迁出人员</t>
    </r>
  </si>
  <si>
    <r>
      <rPr>
        <sz val="11"/>
        <rFont val="仿宋_GB2312"/>
        <charset val="134"/>
      </rPr>
      <t>金额（元）</t>
    </r>
  </si>
  <si>
    <r>
      <rPr>
        <sz val="11"/>
        <rFont val="仿宋_GB2312"/>
        <charset val="134"/>
      </rPr>
      <t>暂停人员</t>
    </r>
  </si>
  <si>
    <r>
      <rPr>
        <sz val="11"/>
        <rFont val="仿宋_GB2312"/>
        <charset val="134"/>
      </rPr>
      <t>恢复发放人员</t>
    </r>
  </si>
  <si>
    <r>
      <rPr>
        <sz val="11"/>
        <rFont val="仿宋_GB2312"/>
        <charset val="134"/>
      </rPr>
      <t>人数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小计</t>
    </r>
  </si>
  <si>
    <r>
      <rPr>
        <sz val="11"/>
        <rFont val="仿宋_GB2312"/>
        <charset val="134"/>
      </rPr>
      <t>金额小计</t>
    </r>
  </si>
  <si>
    <r>
      <rPr>
        <sz val="11"/>
        <rFont val="仿宋_GB2312"/>
        <charset val="134"/>
      </rPr>
      <t>据</t>
    </r>
  </si>
  <si>
    <r>
      <rPr>
        <sz val="11"/>
        <rFont val="仿宋_GB2312"/>
        <charset val="134"/>
      </rPr>
      <t>社区</t>
    </r>
  </si>
  <si>
    <r>
      <rPr>
        <sz val="11"/>
        <rFont val="仿宋_GB2312"/>
        <charset val="134"/>
      </rPr>
      <t>曹家山村</t>
    </r>
  </si>
  <si>
    <r>
      <rPr>
        <sz val="11"/>
        <rFont val="仿宋_GB2312"/>
        <charset val="134"/>
      </rPr>
      <t>区直</t>
    </r>
  </si>
  <si>
    <r>
      <rPr>
        <sz val="11"/>
        <rFont val="仿宋_GB2312"/>
        <charset val="134"/>
      </rPr>
      <t>市直</t>
    </r>
  </si>
  <si>
    <r>
      <rPr>
        <sz val="11"/>
        <rFont val="仿宋_GB2312"/>
        <charset val="134"/>
      </rPr>
      <t>金鸡坡村</t>
    </r>
  </si>
  <si>
    <r>
      <rPr>
        <sz val="11"/>
        <rFont val="仿宋_GB2312"/>
        <charset val="134"/>
      </rPr>
      <t>大王庙村</t>
    </r>
  </si>
  <si>
    <r>
      <rPr>
        <sz val="11"/>
        <rFont val="仿宋_GB2312"/>
        <charset val="134"/>
      </rPr>
      <t>姬公庵村</t>
    </r>
  </si>
  <si>
    <r>
      <rPr>
        <sz val="11"/>
        <rFont val="仿宋_GB2312"/>
        <charset val="134"/>
      </rPr>
      <t>大塘村</t>
    </r>
  </si>
  <si>
    <r>
      <rPr>
        <sz val="11"/>
        <rFont val="仿宋_GB2312"/>
        <charset val="134"/>
      </rPr>
      <t>游岭村</t>
    </r>
  </si>
  <si>
    <r>
      <rPr>
        <sz val="11"/>
        <rFont val="仿宋_GB2312"/>
        <charset val="134"/>
      </rPr>
      <t>发电厂社区</t>
    </r>
  </si>
  <si>
    <r>
      <rPr>
        <sz val="11"/>
        <rFont val="仿宋_GB2312"/>
        <charset val="134"/>
      </rPr>
      <t>金东社区</t>
    </r>
  </si>
  <si>
    <r>
      <rPr>
        <sz val="11"/>
        <rFont val="仿宋_GB2312"/>
        <charset val="134"/>
      </rPr>
      <t>中铁九桥社区</t>
    </r>
  </si>
  <si>
    <r>
      <rPr>
        <sz val="11"/>
        <rFont val="仿宋_GB2312"/>
        <charset val="134"/>
      </rPr>
      <t>石化社区</t>
    </r>
  </si>
  <si>
    <r>
      <rPr>
        <sz val="11"/>
        <rFont val="仿宋_GB2312"/>
        <charset val="134"/>
      </rPr>
      <t>金炼社区</t>
    </r>
  </si>
  <si>
    <r>
      <rPr>
        <sz val="11"/>
        <rFont val="仿宋_GB2312"/>
        <charset val="134"/>
      </rPr>
      <t>新塘社区</t>
    </r>
  </si>
  <si>
    <r>
      <rPr>
        <sz val="11"/>
        <rFont val="仿宋_GB2312"/>
        <charset val="134"/>
      </rPr>
      <t>金鸡坡街道</t>
    </r>
  </si>
  <si>
    <r>
      <rPr>
        <sz val="11"/>
        <rFont val="仿宋_GB2312"/>
        <charset val="134"/>
      </rPr>
      <t>合计</t>
    </r>
  </si>
  <si>
    <r>
      <rPr>
        <sz val="12"/>
        <rFont val="仿宋_GB2312"/>
        <charset val="134"/>
      </rPr>
      <t>经办人：</t>
    </r>
    <r>
      <rPr>
        <sz val="12"/>
        <rFont val="Times New Roman"/>
        <charset val="134"/>
      </rPr>
      <t xml:space="preserve">                   </t>
    </r>
    <r>
      <rPr>
        <sz val="12"/>
        <rFont val="仿宋_GB2312"/>
        <charset val="134"/>
      </rPr>
      <t>民政科科长：</t>
    </r>
    <r>
      <rPr>
        <sz val="12"/>
        <rFont val="Times New Roman"/>
        <charset val="134"/>
      </rPr>
      <t xml:space="preserve">                   </t>
    </r>
    <r>
      <rPr>
        <sz val="12"/>
        <rFont val="仿宋_GB2312"/>
        <charset val="134"/>
      </rPr>
      <t>分管领导：</t>
    </r>
    <r>
      <rPr>
        <sz val="12"/>
        <rFont val="Times New Roman"/>
        <charset val="134"/>
      </rPr>
      <t xml:space="preserve">                   </t>
    </r>
    <r>
      <rPr>
        <sz val="12"/>
        <rFont val="仿宋_GB2312"/>
        <charset val="134"/>
      </rPr>
      <t>财务分管领导：</t>
    </r>
    <r>
      <rPr>
        <sz val="12"/>
        <rFont val="Times New Roman"/>
        <charset val="134"/>
      </rPr>
      <t xml:space="preserve">                     </t>
    </r>
    <r>
      <rPr>
        <sz val="12"/>
        <rFont val="仿宋_GB2312"/>
        <charset val="134"/>
      </rPr>
      <t>主管领导：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</si>
</sst>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_);[Red]\(0\)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6">
    <xf numFmtId="0" fontId="0" fillId="0" borderId="0" xfId="0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top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4071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administrator\&#26700;&#38754;\&#26032;&#24314;&#25991;&#20214;&#22841;\G: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selection activeCell="A32" sqref="A32:R35"/>
    </sheetView>
  </sheetViews>
  <sheetFormatPr defaultColWidth="9" defaultRowHeight="15.75"/>
  <cols>
    <col min="1" max="1" width="10.5" style="2" customWidth="1"/>
    <col min="2" max="2" width="5.75" style="2" customWidth="1"/>
    <col min="3" max="3" width="6.875" style="2" customWidth="1"/>
    <col min="4" max="4" width="9.125" style="2" customWidth="1"/>
    <col min="5" max="5" width="6.75" style="2" customWidth="1"/>
    <col min="6" max="6" width="10.125" style="2" customWidth="1"/>
    <col min="7" max="7" width="6.375" style="2" customWidth="1"/>
    <col min="8" max="8" width="9.125" style="2" customWidth="1"/>
    <col min="9" max="9" width="6.625" style="2" customWidth="1"/>
    <col min="10" max="10" width="9.25" style="2" customWidth="1"/>
    <col min="11" max="11" width="6.625" style="2" customWidth="1"/>
    <col min="12" max="12" width="8.375" style="2" customWidth="1"/>
    <col min="13" max="13" width="6.125" style="2" customWidth="1"/>
    <col min="14" max="14" width="7.125" style="2" customWidth="1"/>
    <col min="15" max="15" width="9.125" style="2" customWidth="1"/>
    <col min="16" max="16" width="8.5" style="2" customWidth="1"/>
    <col min="17" max="17" width="11.25" style="2" customWidth="1"/>
    <col min="18" max="18" width="9.25" style="2" customWidth="1"/>
    <col min="19" max="16384" width="9" style="2"/>
  </cols>
  <sheetData>
    <row r="1" s="1" customFormat="1" ht="35.4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15" spans="1:19">
      <c r="A2" s="5" t="s">
        <v>1</v>
      </c>
      <c r="B2" s="5"/>
      <c r="C2" s="6" t="s">
        <v>2</v>
      </c>
      <c r="D2" s="6" t="s">
        <v>3</v>
      </c>
      <c r="E2" s="6" t="s">
        <v>4</v>
      </c>
      <c r="F2" s="6" t="s">
        <v>3</v>
      </c>
      <c r="G2" s="6" t="s">
        <v>5</v>
      </c>
      <c r="H2" s="6" t="s">
        <v>3</v>
      </c>
      <c r="I2" s="6" t="s">
        <v>6</v>
      </c>
      <c r="J2" s="6" t="s">
        <v>3</v>
      </c>
      <c r="K2" s="6" t="s">
        <v>7</v>
      </c>
      <c r="L2" s="6" t="s">
        <v>3</v>
      </c>
      <c r="M2" s="6" t="s">
        <v>8</v>
      </c>
      <c r="N2" s="6" t="s">
        <v>9</v>
      </c>
      <c r="O2" s="6" t="s">
        <v>10</v>
      </c>
      <c r="P2" s="7" t="s">
        <v>11</v>
      </c>
      <c r="Q2" s="6" t="s">
        <v>12</v>
      </c>
      <c r="R2" s="6" t="s">
        <v>13</v>
      </c>
    </row>
    <row r="3" s="1" customFormat="1" ht="13.5" customHeight="1" spans="1:19">
      <c r="A3" s="5" t="s">
        <v>14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8"/>
      <c r="Q3" s="6"/>
      <c r="R3" s="6"/>
    </row>
    <row r="4" s="1" customFormat="1" ht="15" customHeight="1" spans="1:19">
      <c r="A4" s="5" t="s">
        <v>15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9"/>
      <c r="Q4" s="6"/>
      <c r="R4" s="6"/>
    </row>
    <row r="5" s="2" customFormat="1" ht="18" customHeight="1" spans="1:19">
      <c r="A5" s="10" t="s">
        <v>16</v>
      </c>
      <c r="B5" s="11" t="s">
        <v>17</v>
      </c>
      <c r="C5" s="12">
        <v>17</v>
      </c>
      <c r="D5" s="12">
        <v>850</v>
      </c>
      <c r="E5" s="12">
        <v>11</v>
      </c>
      <c r="F5" s="12">
        <v>1100</v>
      </c>
      <c r="G5" s="12">
        <v>6</v>
      </c>
      <c r="H5" s="12">
        <v>1200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f t="shared" ref="Q5:Q28" si="0">SUM(C5,E5,G5,I5)</f>
        <v>34</v>
      </c>
      <c r="R5" s="12">
        <f t="shared" ref="R5:R28" si="1">SUM(D5,F5,H5,J5)</f>
        <v>3150</v>
      </c>
    </row>
    <row r="6" s="2" customFormat="1" ht="18" customHeight="1" spans="1:19">
      <c r="A6" s="13"/>
      <c r="B6" s="11" t="s">
        <v>18</v>
      </c>
      <c r="C6" s="12">
        <v>3</v>
      </c>
      <c r="D6" s="12">
        <v>150</v>
      </c>
      <c r="E6" s="12">
        <v>0</v>
      </c>
      <c r="F6" s="12">
        <v>0</v>
      </c>
      <c r="G6" s="12">
        <v>1</v>
      </c>
      <c r="H6" s="12">
        <v>200</v>
      </c>
      <c r="I6" s="12">
        <v>0</v>
      </c>
      <c r="J6" s="12">
        <v>0</v>
      </c>
      <c r="K6" s="14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f t="shared" si="0"/>
        <v>4</v>
      </c>
      <c r="R6" s="12">
        <f t="shared" si="1"/>
        <v>350</v>
      </c>
    </row>
    <row r="7" s="2" customFormat="1" ht="18" customHeight="1" spans="1:19">
      <c r="A7" s="15" t="s">
        <v>19</v>
      </c>
      <c r="B7" s="11" t="s">
        <v>17</v>
      </c>
      <c r="C7" s="16">
        <v>18</v>
      </c>
      <c r="D7" s="16">
        <v>900</v>
      </c>
      <c r="E7" s="16">
        <v>10</v>
      </c>
      <c r="F7" s="16">
        <v>1000</v>
      </c>
      <c r="G7" s="16">
        <v>4</v>
      </c>
      <c r="H7" s="16">
        <v>800</v>
      </c>
      <c r="I7" s="16">
        <v>2</v>
      </c>
      <c r="J7" s="16">
        <v>1000</v>
      </c>
      <c r="K7" s="16">
        <v>0</v>
      </c>
      <c r="L7" s="16">
        <v>0</v>
      </c>
      <c r="M7" s="12">
        <v>0</v>
      </c>
      <c r="N7" s="12">
        <v>0</v>
      </c>
      <c r="O7" s="16">
        <v>0</v>
      </c>
      <c r="P7" s="16">
        <v>0</v>
      </c>
      <c r="Q7" s="12">
        <f t="shared" si="0"/>
        <v>34</v>
      </c>
      <c r="R7" s="12">
        <f t="shared" si="1"/>
        <v>3700</v>
      </c>
    </row>
    <row r="8" s="2" customFormat="1" ht="18" customHeight="1" spans="1:19">
      <c r="A8" s="17"/>
      <c r="B8" s="11" t="s">
        <v>18</v>
      </c>
      <c r="C8" s="16">
        <v>3</v>
      </c>
      <c r="D8" s="16">
        <v>150</v>
      </c>
      <c r="E8" s="16">
        <v>1</v>
      </c>
      <c r="F8" s="16">
        <v>100</v>
      </c>
      <c r="G8" s="16">
        <v>1</v>
      </c>
      <c r="H8" s="16">
        <v>200</v>
      </c>
      <c r="I8" s="16">
        <v>0</v>
      </c>
      <c r="J8" s="16">
        <v>0</v>
      </c>
      <c r="K8" s="16">
        <v>0</v>
      </c>
      <c r="L8" s="16">
        <v>0</v>
      </c>
      <c r="M8" s="12">
        <v>0</v>
      </c>
      <c r="N8" s="12">
        <v>0</v>
      </c>
      <c r="O8" s="16">
        <v>0</v>
      </c>
      <c r="P8" s="16">
        <v>0</v>
      </c>
      <c r="Q8" s="12">
        <f t="shared" si="0"/>
        <v>5</v>
      </c>
      <c r="R8" s="12">
        <f t="shared" si="1"/>
        <v>450</v>
      </c>
    </row>
    <row r="9" s="2" customFormat="1" ht="18" customHeight="1" spans="1:19">
      <c r="A9" s="18" t="s">
        <v>20</v>
      </c>
      <c r="B9" s="11" t="s">
        <v>17</v>
      </c>
      <c r="C9" s="19">
        <v>30</v>
      </c>
      <c r="D9" s="20">
        <v>1500</v>
      </c>
      <c r="E9" s="19">
        <v>15</v>
      </c>
      <c r="F9" s="6">
        <v>1500</v>
      </c>
      <c r="G9" s="19">
        <v>4</v>
      </c>
      <c r="H9" s="6">
        <v>800</v>
      </c>
      <c r="I9" s="19">
        <v>0</v>
      </c>
      <c r="J9" s="6">
        <v>0</v>
      </c>
      <c r="K9" s="6">
        <v>1</v>
      </c>
      <c r="L9" s="6">
        <v>50</v>
      </c>
      <c r="M9" s="6">
        <v>0</v>
      </c>
      <c r="N9" s="6">
        <v>0</v>
      </c>
      <c r="O9" s="6">
        <v>0</v>
      </c>
      <c r="P9" s="6">
        <v>0</v>
      </c>
      <c r="Q9" s="12">
        <f t="shared" si="0"/>
        <v>49</v>
      </c>
      <c r="R9" s="12">
        <f t="shared" si="1"/>
        <v>3800</v>
      </c>
      <c r="S9" s="21"/>
    </row>
    <row r="10" s="2" customFormat="1" ht="18" customHeight="1" spans="1:19">
      <c r="A10" s="22"/>
      <c r="B10" s="11" t="s">
        <v>18</v>
      </c>
      <c r="C10" s="19">
        <v>4</v>
      </c>
      <c r="D10" s="6">
        <v>200</v>
      </c>
      <c r="E10" s="19">
        <v>3</v>
      </c>
      <c r="F10" s="6">
        <v>300</v>
      </c>
      <c r="G10" s="19">
        <v>1</v>
      </c>
      <c r="H10" s="6">
        <v>200</v>
      </c>
      <c r="I10" s="19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12">
        <f t="shared" si="0"/>
        <v>8</v>
      </c>
      <c r="R10" s="12">
        <f t="shared" si="1"/>
        <v>700</v>
      </c>
    </row>
    <row r="11" s="2" customFormat="1" ht="18" customHeight="1" spans="1:19">
      <c r="A11" s="23" t="s">
        <v>21</v>
      </c>
      <c r="B11" s="11" t="s">
        <v>17</v>
      </c>
      <c r="C11" s="24">
        <v>32</v>
      </c>
      <c r="D11" s="24">
        <v>1600</v>
      </c>
      <c r="E11" s="24">
        <v>14</v>
      </c>
      <c r="F11" s="24">
        <f t="shared" ref="F11:F14" si="2">E11*100</f>
        <v>1400</v>
      </c>
      <c r="G11" s="24">
        <v>10</v>
      </c>
      <c r="H11" s="24">
        <f>G11*200</f>
        <v>2000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12">
        <f t="shared" si="0"/>
        <v>56</v>
      </c>
      <c r="R11" s="12">
        <f t="shared" si="1"/>
        <v>5000</v>
      </c>
    </row>
    <row r="12" s="2" customFormat="1" ht="18" customHeight="1" spans="1:19">
      <c r="A12" s="23"/>
      <c r="B12" s="11" t="s">
        <v>18</v>
      </c>
      <c r="C12" s="24">
        <v>17</v>
      </c>
      <c r="D12" s="24">
        <v>850</v>
      </c>
      <c r="E12" s="24">
        <v>1</v>
      </c>
      <c r="F12" s="24">
        <f t="shared" si="2"/>
        <v>100</v>
      </c>
      <c r="G12" s="24">
        <v>2</v>
      </c>
      <c r="H12" s="24">
        <v>400</v>
      </c>
      <c r="I12" s="24">
        <v>0</v>
      </c>
      <c r="J12" s="24">
        <v>0</v>
      </c>
      <c r="K12" s="24">
        <v>1</v>
      </c>
      <c r="L12" s="24">
        <v>50</v>
      </c>
      <c r="M12" s="24">
        <v>0</v>
      </c>
      <c r="N12" s="24">
        <v>0</v>
      </c>
      <c r="O12" s="24">
        <v>0</v>
      </c>
      <c r="P12" s="24">
        <v>0</v>
      </c>
      <c r="Q12" s="12">
        <f t="shared" si="0"/>
        <v>20</v>
      </c>
      <c r="R12" s="12">
        <f t="shared" si="1"/>
        <v>1350</v>
      </c>
    </row>
    <row r="13" s="3" customFormat="1" ht="18" customHeight="1" spans="1:19">
      <c r="A13" s="6" t="s">
        <v>22</v>
      </c>
      <c r="B13" s="16" t="s">
        <v>17</v>
      </c>
      <c r="C13" s="16">
        <v>21</v>
      </c>
      <c r="D13" s="16">
        <f>C13*50</f>
        <v>1050</v>
      </c>
      <c r="E13" s="16">
        <v>8</v>
      </c>
      <c r="F13" s="16">
        <f t="shared" si="2"/>
        <v>800</v>
      </c>
      <c r="G13" s="16">
        <v>1</v>
      </c>
      <c r="H13" s="16">
        <v>200</v>
      </c>
      <c r="I13" s="16">
        <v>0</v>
      </c>
      <c r="J13" s="16">
        <v>0</v>
      </c>
      <c r="K13" s="16">
        <v>1</v>
      </c>
      <c r="L13" s="16">
        <v>50</v>
      </c>
      <c r="M13" s="16">
        <v>1</v>
      </c>
      <c r="N13" s="16">
        <v>0</v>
      </c>
      <c r="O13" s="16">
        <v>0</v>
      </c>
      <c r="P13" s="16">
        <v>0</v>
      </c>
      <c r="Q13" s="12">
        <f t="shared" si="0"/>
        <v>30</v>
      </c>
      <c r="R13" s="12">
        <f t="shared" si="1"/>
        <v>2050</v>
      </c>
    </row>
    <row r="14" s="3" customFormat="1" ht="18" customHeight="1" spans="1:19">
      <c r="A14" s="6"/>
      <c r="B14" s="16" t="s">
        <v>18</v>
      </c>
      <c r="C14" s="16">
        <v>3</v>
      </c>
      <c r="D14" s="16">
        <f>C14*50</f>
        <v>150</v>
      </c>
      <c r="E14" s="16">
        <v>1</v>
      </c>
      <c r="F14" s="16">
        <f t="shared" si="2"/>
        <v>100</v>
      </c>
      <c r="G14" s="16">
        <v>1</v>
      </c>
      <c r="H14" s="16">
        <v>200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2">
        <f t="shared" si="0"/>
        <v>5</v>
      </c>
      <c r="R14" s="12">
        <f t="shared" si="1"/>
        <v>450</v>
      </c>
    </row>
    <row r="15" s="2" customFormat="1" ht="18" customHeight="1" spans="1:19">
      <c r="A15" s="7" t="s">
        <v>23</v>
      </c>
      <c r="B15" s="11" t="s">
        <v>17</v>
      </c>
      <c r="C15" s="6">
        <v>32</v>
      </c>
      <c r="D15" s="6">
        <v>1600</v>
      </c>
      <c r="E15" s="6">
        <v>7</v>
      </c>
      <c r="F15" s="6">
        <v>700</v>
      </c>
      <c r="G15" s="6">
        <v>7</v>
      </c>
      <c r="H15" s="6">
        <v>1400</v>
      </c>
      <c r="I15" s="6">
        <v>1</v>
      </c>
      <c r="J15" s="6">
        <v>500</v>
      </c>
      <c r="K15" s="6">
        <v>1</v>
      </c>
      <c r="L15" s="6">
        <v>50</v>
      </c>
      <c r="M15" s="6">
        <v>0</v>
      </c>
      <c r="N15" s="6">
        <v>0</v>
      </c>
      <c r="O15" s="12">
        <v>0</v>
      </c>
      <c r="P15" s="12">
        <v>0</v>
      </c>
      <c r="Q15" s="12">
        <f t="shared" si="0"/>
        <v>47</v>
      </c>
      <c r="R15" s="12">
        <f t="shared" si="1"/>
        <v>4200</v>
      </c>
    </row>
    <row r="16" s="2" customFormat="1" ht="18" customHeight="1" spans="1:19">
      <c r="A16" s="9"/>
      <c r="B16" s="11" t="s">
        <v>18</v>
      </c>
      <c r="C16" s="6">
        <v>3</v>
      </c>
      <c r="D16" s="6">
        <v>150</v>
      </c>
      <c r="E16" s="6">
        <v>1</v>
      </c>
      <c r="F16" s="6">
        <v>100</v>
      </c>
      <c r="G16" s="6">
        <v>1</v>
      </c>
      <c r="H16" s="6">
        <v>200</v>
      </c>
      <c r="I16" s="6">
        <v>0</v>
      </c>
      <c r="J16" s="6">
        <v>0</v>
      </c>
      <c r="K16" s="6">
        <v>1</v>
      </c>
      <c r="L16" s="6">
        <v>50</v>
      </c>
      <c r="M16" s="6">
        <v>0</v>
      </c>
      <c r="N16" s="6">
        <v>0</v>
      </c>
      <c r="O16" s="12">
        <v>0</v>
      </c>
      <c r="P16" s="12">
        <v>0</v>
      </c>
      <c r="Q16" s="12">
        <f t="shared" si="0"/>
        <v>5</v>
      </c>
      <c r="R16" s="12">
        <f t="shared" si="1"/>
        <v>450</v>
      </c>
    </row>
    <row r="17" s="2" customFormat="1" ht="18" customHeight="1" spans="1:18">
      <c r="A17" s="18" t="s">
        <v>24</v>
      </c>
      <c r="B17" s="11" t="s">
        <v>17</v>
      </c>
      <c r="C17" s="16">
        <v>3</v>
      </c>
      <c r="D17" s="16">
        <v>150</v>
      </c>
      <c r="E17" s="16">
        <v>6</v>
      </c>
      <c r="F17" s="16">
        <v>600</v>
      </c>
      <c r="G17" s="16">
        <v>1</v>
      </c>
      <c r="H17" s="16">
        <v>200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2">
        <f t="shared" si="0"/>
        <v>10</v>
      </c>
      <c r="R17" s="12">
        <f t="shared" si="1"/>
        <v>950</v>
      </c>
    </row>
    <row r="18" s="2" customFormat="1" ht="18" customHeight="1" spans="1:18">
      <c r="A18" s="23"/>
      <c r="B18" s="11" t="s">
        <v>18</v>
      </c>
      <c r="C18" s="16">
        <v>97</v>
      </c>
      <c r="D18" s="16">
        <v>5050</v>
      </c>
      <c r="E18" s="16">
        <v>50</v>
      </c>
      <c r="F18" s="16">
        <v>5000</v>
      </c>
      <c r="G18" s="16">
        <v>19</v>
      </c>
      <c r="H18" s="16">
        <v>3800</v>
      </c>
      <c r="I18" s="16">
        <v>0</v>
      </c>
      <c r="J18" s="16">
        <v>0</v>
      </c>
      <c r="K18" s="16">
        <v>2</v>
      </c>
      <c r="L18" s="16">
        <v>300</v>
      </c>
      <c r="M18" s="16">
        <v>1</v>
      </c>
      <c r="N18" s="16">
        <v>0</v>
      </c>
      <c r="O18" s="16">
        <v>0</v>
      </c>
      <c r="P18" s="16">
        <v>0</v>
      </c>
      <c r="Q18" s="12">
        <f t="shared" si="0"/>
        <v>166</v>
      </c>
      <c r="R18" s="12">
        <f t="shared" si="1"/>
        <v>13850</v>
      </c>
    </row>
    <row r="19" s="2" customFormat="1" ht="18" customHeight="1" spans="1:18">
      <c r="A19" s="18" t="s">
        <v>25</v>
      </c>
      <c r="B19" s="11" t="s">
        <v>17</v>
      </c>
      <c r="C19" s="19">
        <v>0</v>
      </c>
      <c r="D19" s="6">
        <v>0</v>
      </c>
      <c r="E19" s="19">
        <v>1</v>
      </c>
      <c r="F19" s="6">
        <v>100</v>
      </c>
      <c r="G19" s="19">
        <v>2</v>
      </c>
      <c r="H19" s="6">
        <v>300</v>
      </c>
      <c r="I19" s="19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24">
        <v>0</v>
      </c>
      <c r="Q19" s="12">
        <f t="shared" si="0"/>
        <v>3</v>
      </c>
      <c r="R19" s="12">
        <f t="shared" si="1"/>
        <v>400</v>
      </c>
    </row>
    <row r="20" s="2" customFormat="1" ht="18" customHeight="1" spans="1:18">
      <c r="A20" s="23"/>
      <c r="B20" s="11" t="s">
        <v>18</v>
      </c>
      <c r="C20" s="19">
        <v>44</v>
      </c>
      <c r="D20" s="6">
        <v>2200</v>
      </c>
      <c r="E20" s="19">
        <v>24</v>
      </c>
      <c r="F20" s="6">
        <v>2400</v>
      </c>
      <c r="G20" s="19">
        <v>14</v>
      </c>
      <c r="H20" s="6">
        <v>2800</v>
      </c>
      <c r="I20" s="19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24">
        <v>0</v>
      </c>
      <c r="Q20" s="12">
        <f t="shared" si="0"/>
        <v>82</v>
      </c>
      <c r="R20" s="12">
        <f t="shared" si="1"/>
        <v>7400</v>
      </c>
    </row>
    <row r="21" s="2" customFormat="1" ht="18" customHeight="1" spans="1:18">
      <c r="A21" s="7" t="s">
        <v>26</v>
      </c>
      <c r="B21" s="11" t="s">
        <v>17</v>
      </c>
      <c r="C21" s="16">
        <v>13</v>
      </c>
      <c r="D21" s="16">
        <v>650</v>
      </c>
      <c r="E21" s="16">
        <v>36</v>
      </c>
      <c r="F21" s="16">
        <v>3600</v>
      </c>
      <c r="G21" s="16">
        <v>9</v>
      </c>
      <c r="H21" s="16">
        <v>1800</v>
      </c>
      <c r="I21" s="16">
        <v>0</v>
      </c>
      <c r="J21" s="16">
        <v>0</v>
      </c>
      <c r="K21" s="16">
        <v>1</v>
      </c>
      <c r="L21" s="16">
        <v>50</v>
      </c>
      <c r="M21" s="16">
        <v>0</v>
      </c>
      <c r="N21" s="16">
        <v>0</v>
      </c>
      <c r="O21" s="16">
        <v>0</v>
      </c>
      <c r="P21" s="16">
        <v>0</v>
      </c>
      <c r="Q21" s="12">
        <f t="shared" si="0"/>
        <v>58</v>
      </c>
      <c r="R21" s="12">
        <f t="shared" si="1"/>
        <v>6050</v>
      </c>
    </row>
    <row r="22" s="2" customFormat="1" ht="18" customHeight="1" spans="1:18">
      <c r="A22" s="8"/>
      <c r="B22" s="11" t="s">
        <v>18</v>
      </c>
      <c r="C22" s="16">
        <v>77</v>
      </c>
      <c r="D22" s="16">
        <v>3850</v>
      </c>
      <c r="E22" s="16">
        <v>46</v>
      </c>
      <c r="F22" s="16">
        <v>4600</v>
      </c>
      <c r="G22" s="16">
        <v>13</v>
      </c>
      <c r="H22" s="16">
        <v>2600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2">
        <f t="shared" si="0"/>
        <v>136</v>
      </c>
      <c r="R22" s="12">
        <f t="shared" si="1"/>
        <v>11050</v>
      </c>
    </row>
    <row r="23" s="2" customFormat="1" ht="18" customHeight="1" spans="1:18">
      <c r="A23" s="18" t="s">
        <v>27</v>
      </c>
      <c r="B23" s="11" t="s">
        <v>17</v>
      </c>
      <c r="C23" s="16">
        <v>58</v>
      </c>
      <c r="D23" s="16">
        <v>2900</v>
      </c>
      <c r="E23" s="16">
        <v>27</v>
      </c>
      <c r="F23" s="16">
        <v>2700</v>
      </c>
      <c r="G23" s="16">
        <v>6</v>
      </c>
      <c r="H23" s="16">
        <v>1200</v>
      </c>
      <c r="I23" s="16">
        <v>0</v>
      </c>
      <c r="J23" s="16">
        <v>0</v>
      </c>
      <c r="K23" s="16">
        <v>1</v>
      </c>
      <c r="L23" s="16">
        <v>50</v>
      </c>
      <c r="M23" s="16">
        <v>0</v>
      </c>
      <c r="N23" s="16">
        <v>0</v>
      </c>
      <c r="O23" s="24">
        <v>0</v>
      </c>
      <c r="P23" s="24">
        <v>0</v>
      </c>
      <c r="Q23" s="12">
        <f t="shared" si="0"/>
        <v>91</v>
      </c>
      <c r="R23" s="12">
        <f t="shared" si="1"/>
        <v>6800</v>
      </c>
    </row>
    <row r="24" s="2" customFormat="1" ht="18" customHeight="1" spans="1:18">
      <c r="A24" s="23"/>
      <c r="B24" s="11" t="s">
        <v>18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24">
        <v>0</v>
      </c>
      <c r="P24" s="24">
        <v>0</v>
      </c>
      <c r="Q24" s="12">
        <f t="shared" si="0"/>
        <v>0</v>
      </c>
      <c r="R24" s="12">
        <f t="shared" si="1"/>
        <v>0</v>
      </c>
    </row>
    <row r="25" s="2" customFormat="1" ht="18" customHeight="1" spans="1:18">
      <c r="A25" s="18" t="s">
        <v>28</v>
      </c>
      <c r="B25" s="11" t="s">
        <v>17</v>
      </c>
      <c r="C25" s="16">
        <v>203</v>
      </c>
      <c r="D25" s="16">
        <v>10300</v>
      </c>
      <c r="E25" s="16">
        <v>166</v>
      </c>
      <c r="F25" s="16">
        <v>16600</v>
      </c>
      <c r="G25" s="16">
        <v>57</v>
      </c>
      <c r="H25" s="16">
        <v>11400</v>
      </c>
      <c r="I25" s="16">
        <v>1</v>
      </c>
      <c r="J25" s="16">
        <v>500</v>
      </c>
      <c r="K25" s="16">
        <v>5</v>
      </c>
      <c r="L25" s="16">
        <v>400</v>
      </c>
      <c r="M25" s="16">
        <v>2</v>
      </c>
      <c r="N25" s="16">
        <v>0</v>
      </c>
      <c r="O25" s="24">
        <v>0</v>
      </c>
      <c r="P25" s="24">
        <v>0</v>
      </c>
      <c r="Q25" s="12">
        <f t="shared" si="0"/>
        <v>427</v>
      </c>
      <c r="R25" s="12">
        <f t="shared" si="1"/>
        <v>38800</v>
      </c>
    </row>
    <row r="26" s="2" customFormat="1" ht="18" customHeight="1" spans="1:18">
      <c r="A26" s="23"/>
      <c r="B26" s="11" t="s">
        <v>18</v>
      </c>
      <c r="C26" s="16">
        <v>0</v>
      </c>
      <c r="D26" s="16">
        <v>0</v>
      </c>
      <c r="E26" s="16">
        <v>1</v>
      </c>
      <c r="F26" s="16">
        <v>100</v>
      </c>
      <c r="G26" s="16">
        <v>7</v>
      </c>
      <c r="H26" s="16">
        <v>1400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24">
        <v>0</v>
      </c>
      <c r="P26" s="24">
        <v>0</v>
      </c>
      <c r="Q26" s="12">
        <f t="shared" si="0"/>
        <v>8</v>
      </c>
      <c r="R26" s="12">
        <f t="shared" si="1"/>
        <v>1500</v>
      </c>
    </row>
    <row r="27" s="2" customFormat="1" ht="18" customHeight="1" spans="1:18">
      <c r="A27" s="18" t="s">
        <v>29</v>
      </c>
      <c r="B27" s="11" t="s">
        <v>17</v>
      </c>
      <c r="C27" s="24">
        <v>3</v>
      </c>
      <c r="D27" s="24">
        <v>150</v>
      </c>
      <c r="E27" s="24">
        <v>1</v>
      </c>
      <c r="F27" s="24">
        <v>100</v>
      </c>
      <c r="G27" s="24">
        <v>0</v>
      </c>
      <c r="H27" s="24">
        <v>0</v>
      </c>
      <c r="I27" s="24">
        <v>0</v>
      </c>
      <c r="J27" s="24">
        <v>0</v>
      </c>
      <c r="K27" s="24">
        <v>1</v>
      </c>
      <c r="L27" s="24">
        <v>50</v>
      </c>
      <c r="M27" s="12">
        <v>0</v>
      </c>
      <c r="N27" s="12">
        <v>0</v>
      </c>
      <c r="O27" s="12">
        <v>0</v>
      </c>
      <c r="P27" s="12">
        <v>0</v>
      </c>
      <c r="Q27" s="12">
        <f t="shared" si="0"/>
        <v>4</v>
      </c>
      <c r="R27" s="12">
        <f t="shared" si="1"/>
        <v>250</v>
      </c>
    </row>
    <row r="28" s="2" customFormat="1" ht="18" customHeight="1" spans="1:18">
      <c r="A28" s="23"/>
      <c r="B28" s="11" t="s">
        <v>18</v>
      </c>
      <c r="C28" s="24">
        <v>0</v>
      </c>
      <c r="D28" s="24">
        <v>0</v>
      </c>
      <c r="E28" s="24">
        <v>1</v>
      </c>
      <c r="F28" s="24">
        <v>100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12">
        <v>0</v>
      </c>
      <c r="N28" s="12">
        <v>0</v>
      </c>
      <c r="O28" s="12">
        <v>0</v>
      </c>
      <c r="P28" s="12">
        <v>0</v>
      </c>
      <c r="Q28" s="12">
        <f t="shared" si="0"/>
        <v>1</v>
      </c>
      <c r="R28" s="12">
        <f t="shared" si="1"/>
        <v>100</v>
      </c>
    </row>
    <row r="29" s="1" customFormat="1" ht="18" customHeight="1" spans="1:18">
      <c r="A29" s="5" t="s">
        <v>30</v>
      </c>
      <c r="B29" s="6" t="s">
        <v>17</v>
      </c>
      <c r="C29" s="12">
        <f t="shared" ref="C29:R29" si="3">C5+C7+C9+C11+C13+C15+C17+C19+C21+C23+C25+C27</f>
        <v>430</v>
      </c>
      <c r="D29" s="12">
        <f t="shared" si="3"/>
        <v>21650</v>
      </c>
      <c r="E29" s="12">
        <f t="shared" si="3"/>
        <v>302</v>
      </c>
      <c r="F29" s="12">
        <f t="shared" si="3"/>
        <v>30200</v>
      </c>
      <c r="G29" s="12">
        <f t="shared" si="3"/>
        <v>107</v>
      </c>
      <c r="H29" s="12">
        <f t="shared" si="3"/>
        <v>21300</v>
      </c>
      <c r="I29" s="12">
        <f t="shared" si="3"/>
        <v>4</v>
      </c>
      <c r="J29" s="12">
        <f t="shared" si="3"/>
        <v>2000</v>
      </c>
      <c r="K29" s="12">
        <f t="shared" si="3"/>
        <v>11</v>
      </c>
      <c r="L29" s="12">
        <f t="shared" si="3"/>
        <v>700</v>
      </c>
      <c r="M29" s="12">
        <f t="shared" si="3"/>
        <v>3</v>
      </c>
      <c r="N29" s="12">
        <f t="shared" si="3"/>
        <v>0</v>
      </c>
      <c r="O29" s="12">
        <f t="shared" si="3"/>
        <v>0</v>
      </c>
      <c r="P29" s="12">
        <f t="shared" si="3"/>
        <v>0</v>
      </c>
      <c r="Q29" s="12">
        <f t="shared" si="3"/>
        <v>843</v>
      </c>
      <c r="R29" s="12">
        <f t="shared" si="3"/>
        <v>75150</v>
      </c>
    </row>
    <row r="30" s="1" customFormat="1" ht="18" customHeight="1" spans="1:18">
      <c r="A30" s="5"/>
      <c r="B30" s="6" t="s">
        <v>18</v>
      </c>
      <c r="C30" s="12">
        <f t="shared" ref="C30:R30" si="4">C6+C8+C10+C12+C14+C16+C18+C20+C22+C24+C26+C28</f>
        <v>251</v>
      </c>
      <c r="D30" s="12">
        <f t="shared" si="4"/>
        <v>12750</v>
      </c>
      <c r="E30" s="12">
        <f t="shared" si="4"/>
        <v>129</v>
      </c>
      <c r="F30" s="12">
        <f t="shared" si="4"/>
        <v>12900</v>
      </c>
      <c r="G30" s="12">
        <f t="shared" si="4"/>
        <v>60</v>
      </c>
      <c r="H30" s="12">
        <f t="shared" si="4"/>
        <v>12000</v>
      </c>
      <c r="I30" s="12">
        <f t="shared" si="4"/>
        <v>0</v>
      </c>
      <c r="J30" s="12">
        <f t="shared" si="4"/>
        <v>0</v>
      </c>
      <c r="K30" s="12">
        <f t="shared" si="4"/>
        <v>4</v>
      </c>
      <c r="L30" s="12">
        <f t="shared" si="4"/>
        <v>400</v>
      </c>
      <c r="M30" s="12">
        <f t="shared" si="4"/>
        <v>1</v>
      </c>
      <c r="N30" s="12">
        <f t="shared" si="4"/>
        <v>0</v>
      </c>
      <c r="O30" s="12">
        <f t="shared" si="4"/>
        <v>0</v>
      </c>
      <c r="P30" s="12">
        <f t="shared" si="4"/>
        <v>0</v>
      </c>
      <c r="Q30" s="12">
        <f t="shared" si="4"/>
        <v>440</v>
      </c>
      <c r="R30" s="12">
        <f t="shared" si="4"/>
        <v>37650</v>
      </c>
    </row>
    <row r="31" s="2" customFormat="1" ht="20.25" customHeight="1" spans="1:18">
      <c r="A31" s="5"/>
      <c r="B31" s="5" t="s">
        <v>31</v>
      </c>
      <c r="C31" s="12">
        <f t="shared" ref="C31:R31" si="5">SUM(C29:C30)</f>
        <v>681</v>
      </c>
      <c r="D31" s="12">
        <f t="shared" si="5"/>
        <v>34400</v>
      </c>
      <c r="E31" s="12">
        <f t="shared" si="5"/>
        <v>431</v>
      </c>
      <c r="F31" s="12">
        <f t="shared" si="5"/>
        <v>43100</v>
      </c>
      <c r="G31" s="12">
        <f t="shared" si="5"/>
        <v>167</v>
      </c>
      <c r="H31" s="12">
        <f t="shared" si="5"/>
        <v>33300</v>
      </c>
      <c r="I31" s="12">
        <f t="shared" si="5"/>
        <v>4</v>
      </c>
      <c r="J31" s="12">
        <f t="shared" si="5"/>
        <v>2000</v>
      </c>
      <c r="K31" s="12">
        <f t="shared" si="5"/>
        <v>15</v>
      </c>
      <c r="L31" s="12">
        <f t="shared" si="5"/>
        <v>1100</v>
      </c>
      <c r="M31" s="12">
        <f t="shared" si="5"/>
        <v>4</v>
      </c>
      <c r="N31" s="12">
        <f t="shared" si="5"/>
        <v>0</v>
      </c>
      <c r="O31" s="12">
        <f t="shared" si="5"/>
        <v>0</v>
      </c>
      <c r="P31" s="12">
        <f t="shared" si="5"/>
        <v>0</v>
      </c>
      <c r="Q31" s="12">
        <f t="shared" si="5"/>
        <v>1283</v>
      </c>
      <c r="R31" s="12">
        <f t="shared" si="5"/>
        <v>112800</v>
      </c>
    </row>
    <row r="32" s="2" customFormat="1" spans="1:18">
      <c r="A32" s="25" t="s">
        <v>32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="2" customFormat="1" spans="1:18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="2" customFormat="1" spans="1:18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="2" customFormat="1" spans="1:18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</sheetData>
  <mergeCells count="3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32:R3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2026-01-13T02:14:45Z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6A48810BC3924068B789A676976A3AA9_12</vt:lpwstr>
  </property>
  <property fmtid="{D5CDD505-2E9C-101B-9397-08002B2CF9AE}" pid="4" name="CalculationRule">
    <vt:i4>0</vt:i4>
  </property>
</Properties>
</file>