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<sst xmlns="http://schemas.openxmlformats.org/spreadsheetml/2006/main" count="61" uniqueCount="33">
  <si>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r>
      <rPr>
        <b/>
        <sz val="11"/>
        <rFont val="方正仿宋_GB2312"/>
        <charset val="134"/>
      </rPr>
      <t>金鸡坡街道</t>
    </r>
    <r>
      <rPr>
        <b/>
        <sz val="11"/>
        <rFont val="Times New Roman"/>
        <charset val="134"/>
      </rPr>
      <t>2025</t>
    </r>
    <r>
      <rPr>
        <b/>
        <sz val="11"/>
        <rFont val="方正仿宋_GB2312"/>
        <charset val="134"/>
      </rPr>
      <t>年</t>
    </r>
    <r>
      <rPr>
        <b/>
        <sz val="11"/>
        <rFont val="Times New Roman"/>
        <charset val="134"/>
      </rPr>
      <t>10</t>
    </r>
    <r>
      <rPr>
        <b/>
        <sz val="11"/>
        <rFont val="方正仿宋_GB2312"/>
        <charset val="134"/>
      </rPr>
      <t>月份老龄补贴统计明细表（</t>
    </r>
    <r>
      <rPr>
        <b/>
        <sz val="11"/>
        <rFont val="Times New Roman"/>
        <charset val="134"/>
      </rPr>
      <t>1256</t>
    </r>
    <r>
      <rPr>
        <b/>
        <sz val="11"/>
        <rFont val="方正仿宋_GB2312"/>
        <charset val="134"/>
      </rPr>
      <t>总人，</t>
    </r>
    <r>
      <rPr>
        <b/>
        <sz val="11"/>
        <rFont val="Times New Roman"/>
        <charset val="134"/>
      </rPr>
      <t>108800</t>
    </r>
    <r>
      <rPr>
        <b/>
        <sz val="11"/>
        <rFont val="方正仿宋_GB2312"/>
        <charset val="134"/>
      </rPr>
      <t>总元）</t>
    </r>
  </si>
  <si>
    <r>
      <rPr>
        <sz val="11"/>
        <rFont val="方正仿宋_GB2312"/>
        <charset val="134"/>
      </rPr>
      <t>数　内容</t>
    </r>
  </si>
  <si>
    <r>
      <rPr>
        <sz val="11"/>
        <rFont val="Times New Roman"/>
        <charset val="134"/>
      </rPr>
      <t xml:space="preserve">80-84
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</si>
  <si>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方正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</si>
  <si>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方正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</si>
  <si>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方正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</si>
  <si>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方正仿宋_GB2312"/>
        <charset val="134"/>
      </rPr>
      <t>岁上</t>
    </r>
  </si>
  <si>
    <r>
      <rPr>
        <sz val="11"/>
        <rFont val="方正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人员</t>
    </r>
  </si>
  <si>
    <r>
      <rPr>
        <sz val="11"/>
        <rFont val="方正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方正仿宋_GB2312"/>
        <charset val="134"/>
      </rPr>
      <t>迁出人员</t>
    </r>
  </si>
  <si>
    <r>
      <rPr>
        <sz val="11"/>
        <rFont val="方正仿宋_GB2312"/>
        <charset val="134"/>
      </rPr>
      <t>金额（元）</t>
    </r>
  </si>
  <si>
    <r>
      <rPr>
        <sz val="11"/>
        <rFont val="方正仿宋_GB2312"/>
        <charset val="134"/>
      </rPr>
      <t>暂停人员</t>
    </r>
  </si>
  <si>
    <r>
      <rPr>
        <sz val="11"/>
        <rFont val="方正仿宋_GB2312"/>
        <charset val="134"/>
      </rPr>
      <t>恢复发放人员</t>
    </r>
  </si>
  <si>
    <r>
      <rPr>
        <sz val="11"/>
        <rFont val="方正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小计</t>
    </r>
  </si>
  <si>
    <r>
      <rPr>
        <sz val="11"/>
        <rFont val="方正仿宋_GB2312"/>
        <charset val="134"/>
      </rPr>
      <t>金额小计</t>
    </r>
  </si>
  <si>
    <r>
      <rPr>
        <sz val="11"/>
        <rFont val="方正仿宋_GB2312"/>
        <charset val="134"/>
      </rPr>
      <t>据</t>
    </r>
  </si>
  <si>
    <r>
      <rPr>
        <sz val="11"/>
        <rFont val="方正仿宋_GB2312"/>
        <charset val="134"/>
      </rPr>
      <t>社区</t>
    </r>
  </si>
  <si>
    <r>
      <rPr>
        <sz val="11"/>
        <rFont val="方正仿宋_GB2312"/>
        <charset val="134"/>
      </rPr>
      <t>曹家山村</t>
    </r>
  </si>
  <si>
    <r>
      <rPr>
        <sz val="11"/>
        <rFont val="方正仿宋_GB2312"/>
        <charset val="134"/>
      </rPr>
      <t>区直</t>
    </r>
  </si>
  <si>
    <r>
      <rPr>
        <sz val="11"/>
        <rFont val="方正仿宋_GB2312"/>
        <charset val="134"/>
      </rPr>
      <t>市直</t>
    </r>
  </si>
  <si>
    <r>
      <rPr>
        <sz val="11"/>
        <rFont val="方正仿宋_GB2312"/>
        <charset val="134"/>
      </rPr>
      <t>金鸡坡村</t>
    </r>
  </si>
  <si>
    <r>
      <rPr>
        <sz val="11"/>
        <rFont val="方正仿宋_GB2312"/>
        <charset val="134"/>
      </rPr>
      <t>大王庙村</t>
    </r>
  </si>
  <si>
    <r>
      <rPr>
        <sz val="11"/>
        <rFont val="方正仿宋_GB2312"/>
        <charset val="134"/>
      </rPr>
      <t>姬公庵村</t>
    </r>
  </si>
  <si>
    <r>
      <rPr>
        <sz val="11"/>
        <rFont val="方正仿宋_GB2312"/>
        <charset val="134"/>
      </rPr>
      <t>大塘村</t>
    </r>
  </si>
  <si>
    <r>
      <rPr>
        <sz val="11"/>
        <rFont val="方正仿宋_GB2312"/>
        <charset val="134"/>
      </rPr>
      <t>游岭村</t>
    </r>
  </si>
  <si>
    <r>
      <rPr>
        <sz val="11"/>
        <rFont val="方正仿宋_GB2312"/>
        <charset val="134"/>
      </rPr>
      <t>发电厂社区</t>
    </r>
  </si>
  <si>
    <r>
      <rPr>
        <sz val="11"/>
        <rFont val="方正仿宋_GB2312"/>
        <charset val="134"/>
      </rPr>
      <t>金东社区</t>
    </r>
  </si>
  <si>
    <r>
      <rPr>
        <sz val="11"/>
        <rFont val="方正仿宋_GB2312"/>
        <charset val="134"/>
      </rPr>
      <t>中铁九桥社区</t>
    </r>
  </si>
  <si>
    <r>
      <rPr>
        <sz val="11"/>
        <rFont val="方正仿宋_GB2312"/>
        <charset val="134"/>
      </rPr>
      <t>石化社区</t>
    </r>
  </si>
  <si>
    <r>
      <rPr>
        <sz val="11"/>
        <rFont val="方正仿宋_GB2312"/>
        <charset val="134"/>
      </rPr>
      <t>金炼社区</t>
    </r>
  </si>
  <si>
    <r>
      <rPr>
        <sz val="11"/>
        <rFont val="方正仿宋_GB2312"/>
        <charset val="134"/>
      </rPr>
      <t>新塘社区</t>
    </r>
  </si>
  <si>
    <r>
      <rPr>
        <sz val="11"/>
        <rFont val="方正仿宋_GB2312"/>
        <charset val="134"/>
      </rPr>
      <t>金鸡坡街道</t>
    </r>
  </si>
  <si>
    <r>
      <rPr>
        <sz val="11"/>
        <rFont val="方正仿宋_GB2312"/>
        <charset val="134"/>
      </rPr>
      <t>合计</t>
    </r>
  </si>
  <si>
    <r>
      <rPr>
        <sz val="12"/>
        <rFont val="方正仿宋_GB2312"/>
        <charset val="134"/>
      </rPr>
      <t>经办人：</t>
    </r>
    <r>
      <rPr>
        <sz val="12"/>
        <rFont val="Times New Roman"/>
        <charset val="134"/>
      </rPr>
      <t xml:space="preserve">                   </t>
    </r>
    <r>
      <rPr>
        <sz val="12"/>
        <rFont val="方正仿宋_GB2312"/>
        <charset val="134"/>
      </rPr>
      <t>民政科科长：</t>
    </r>
    <r>
      <rPr>
        <sz val="12"/>
        <rFont val="Times New Roman"/>
        <charset val="134"/>
      </rPr>
      <t xml:space="preserve">                   </t>
    </r>
    <r>
      <rPr>
        <sz val="12"/>
        <rFont val="方正仿宋_GB2312"/>
        <charset val="134"/>
      </rPr>
      <t>分管领导：</t>
    </r>
    <r>
      <rPr>
        <sz val="12"/>
        <rFont val="Times New Roman"/>
        <charset val="134"/>
      </rPr>
      <t xml:space="preserve">                   </t>
    </r>
    <r>
      <rPr>
        <sz val="12"/>
        <rFont val="方正仿宋_GB2312"/>
        <charset val="134"/>
      </rPr>
      <t>财务分管领导：</t>
    </r>
    <r>
      <rPr>
        <sz val="12"/>
        <rFont val="Times New Roman"/>
        <charset val="134"/>
      </rPr>
      <t xml:space="preserve">                     </t>
    </r>
    <r>
      <rPr>
        <sz val="12"/>
        <rFont val="方正仿宋_GB2312"/>
        <charset val="134"/>
      </rPr>
      <t>主管领导：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</si>
</sst>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51"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name val="方正仿宋_GB2312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方正仿宋_GB2312"/>
      <charset val="134"/>
    </font>
    <font>
      <sz val="12"/>
      <name val="方正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0" borderId="0"/>
    <xf numFmtId="0" fontId="0" fillId="0" borderId="0">
      <protection locked="0"/>
    </xf>
    <xf numFmtId="9" fontId="0" fillId="0" borderId="0">
      <alignment vertical="center"/>
    </xf>
    <xf numFmtId="0" fontId="27" fillId="4" borderId="8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29" fillId="4" borderId="9" applyNumberFormat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76" fontId="0" fillId="0" borderId="0"/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6" fillId="0" borderId="0">
      <protection locked="0"/>
    </xf>
    <xf numFmtId="0" fontId="6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1" fillId="0" borderId="0"/>
    <xf numFmtId="0" fontId="6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4" fillId="34" borderId="16">
      <alignment vertical="center"/>
    </xf>
    <xf numFmtId="0" fontId="45" fillId="5" borderId="1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48" fillId="3" borderId="8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Fill="1" applyAlignment="1">
      <alignment horizontal="left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4071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N13" sqref="N13"/>
    </sheetView>
  </sheetViews>
  <sheetFormatPr defaultColWidth="9" defaultRowHeight="15.75"/>
  <cols>
    <col min="1" max="1" width="10.5" style="2" customWidth="1"/>
    <col min="2" max="2" width="5.75" style="2" customWidth="1"/>
    <col min="3" max="3" width="6.875" style="2" customWidth="1"/>
    <col min="4" max="4" width="9.125" style="2" customWidth="1"/>
    <col min="5" max="5" width="6.75" style="2" customWidth="1"/>
    <col min="6" max="6" width="10.125" style="2" customWidth="1"/>
    <col min="7" max="7" width="6.375" style="2" customWidth="1"/>
    <col min="8" max="8" width="9.125" style="2" customWidth="1"/>
    <col min="9" max="9" width="6.625" style="2" customWidth="1"/>
    <col min="10" max="10" width="9.25" style="2" customWidth="1"/>
    <col min="11" max="11" width="6.625" style="2" customWidth="1"/>
    <col min="12" max="12" width="8.375" style="2" customWidth="1"/>
    <col min="13" max="13" width="6.125" style="2" customWidth="1"/>
    <col min="14" max="14" width="7.125" style="2" customWidth="1"/>
    <col min="15" max="15" width="9.125" style="2" customWidth="1"/>
    <col min="16" max="16" width="8.5" style="2" customWidth="1"/>
    <col min="17" max="17" width="11.25" style="2" customWidth="1"/>
    <col min="18" max="18" width="9.25" style="2" customWidth="1"/>
    <col min="19" max="16384" width="9" style="2"/>
  </cols>
  <sheetData>
    <row r="1" s="1" customFormat="1" ht="35.4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5" spans="1:19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3</v>
      </c>
      <c r="G2" s="7" t="s">
        <v>5</v>
      </c>
      <c r="H2" s="7" t="s">
        <v>3</v>
      </c>
      <c r="I2" s="7" t="s">
        <v>6</v>
      </c>
      <c r="J2" s="7" t="s">
        <v>3</v>
      </c>
      <c r="K2" s="7" t="s">
        <v>7</v>
      </c>
      <c r="L2" s="7" t="s">
        <v>3</v>
      </c>
      <c r="M2" s="7" t="s">
        <v>8</v>
      </c>
      <c r="N2" s="7" t="s">
        <v>9</v>
      </c>
      <c r="O2" s="7" t="s">
        <v>10</v>
      </c>
      <c r="P2" s="8" t="s">
        <v>11</v>
      </c>
      <c r="Q2" s="7" t="s">
        <v>12</v>
      </c>
      <c r="R2" s="7" t="s">
        <v>13</v>
      </c>
    </row>
    <row r="3" s="1" customFormat="1" ht="13.5" customHeight="1" spans="1:19">
      <c r="A3" s="6" t="s">
        <v>14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7"/>
      <c r="R3" s="7"/>
    </row>
    <row r="4" s="1" customFormat="1" ht="15" customHeight="1" spans="1:19">
      <c r="A4" s="6" t="s">
        <v>15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0"/>
      <c r="Q4" s="7"/>
      <c r="R4" s="7"/>
    </row>
    <row r="5" s="2" customFormat="1" ht="18" customHeight="1" spans="1:19">
      <c r="A5" s="11" t="s">
        <v>16</v>
      </c>
      <c r="B5" s="12" t="s">
        <v>17</v>
      </c>
      <c r="C5" s="13">
        <v>16</v>
      </c>
      <c r="D5" s="13">
        <v>800</v>
      </c>
      <c r="E5" s="13">
        <v>11</v>
      </c>
      <c r="F5" s="13">
        <v>1100</v>
      </c>
      <c r="G5" s="13">
        <v>6</v>
      </c>
      <c r="H5" s="13">
        <v>1200</v>
      </c>
      <c r="I5" s="13">
        <v>0</v>
      </c>
      <c r="J5" s="13">
        <v>0</v>
      </c>
      <c r="K5" s="13">
        <v>1</v>
      </c>
      <c r="L5" s="13">
        <v>50</v>
      </c>
      <c r="M5" s="13">
        <v>0</v>
      </c>
      <c r="N5" s="13">
        <v>0</v>
      </c>
      <c r="O5" s="13">
        <v>0</v>
      </c>
      <c r="P5" s="13">
        <v>0</v>
      </c>
      <c r="Q5" s="13">
        <f>SUM(C5,E5,G5,I5)</f>
        <v>33</v>
      </c>
      <c r="R5" s="13">
        <f>SUM(D5,F5,H5,J5)</f>
        <v>3100</v>
      </c>
    </row>
    <row r="6" s="2" customFormat="1" ht="18" customHeight="1" spans="1:19">
      <c r="A6" s="14"/>
      <c r="B6" s="12" t="s">
        <v>18</v>
      </c>
      <c r="C6" s="13">
        <v>3</v>
      </c>
      <c r="D6" s="13">
        <v>150</v>
      </c>
      <c r="E6" s="13">
        <v>0</v>
      </c>
      <c r="F6" s="13">
        <v>0</v>
      </c>
      <c r="G6" s="13">
        <v>1</v>
      </c>
      <c r="H6" s="13">
        <v>200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f t="shared" ref="Q6:Q30" si="0">SUM(C6,E6,G6,I6)</f>
        <v>4</v>
      </c>
      <c r="R6" s="13">
        <f t="shared" ref="R6:R30" si="1">SUM(D6,F6,H6,J6)</f>
        <v>350</v>
      </c>
    </row>
    <row r="7" s="2" customFormat="1" ht="18" customHeight="1" spans="1:19">
      <c r="A7" s="15" t="s">
        <v>19</v>
      </c>
      <c r="B7" s="12" t="s">
        <v>17</v>
      </c>
      <c r="C7" s="16">
        <v>19</v>
      </c>
      <c r="D7" s="16">
        <v>950</v>
      </c>
      <c r="E7" s="16">
        <v>9</v>
      </c>
      <c r="F7" s="16">
        <v>900</v>
      </c>
      <c r="G7" s="16">
        <v>4</v>
      </c>
      <c r="H7" s="16">
        <v>800</v>
      </c>
      <c r="I7" s="16">
        <v>2</v>
      </c>
      <c r="J7" s="16">
        <v>1000</v>
      </c>
      <c r="K7" s="16">
        <v>1</v>
      </c>
      <c r="L7" s="16">
        <v>50</v>
      </c>
      <c r="M7" s="13">
        <v>0</v>
      </c>
      <c r="N7" s="13">
        <v>0</v>
      </c>
      <c r="O7" s="16">
        <v>0</v>
      </c>
      <c r="P7" s="16">
        <v>0</v>
      </c>
      <c r="Q7" s="13">
        <f t="shared" si="0"/>
        <v>34</v>
      </c>
      <c r="R7" s="13">
        <f t="shared" si="1"/>
        <v>3650</v>
      </c>
    </row>
    <row r="8" s="2" customFormat="1" ht="18" customHeight="1" spans="1:19">
      <c r="A8" s="17"/>
      <c r="B8" s="12" t="s">
        <v>18</v>
      </c>
      <c r="C8" s="16">
        <v>3</v>
      </c>
      <c r="D8" s="16">
        <v>150</v>
      </c>
      <c r="E8" s="16">
        <v>1</v>
      </c>
      <c r="F8" s="16">
        <v>100</v>
      </c>
      <c r="G8" s="16">
        <v>1</v>
      </c>
      <c r="H8" s="16">
        <v>200</v>
      </c>
      <c r="I8" s="16">
        <v>0</v>
      </c>
      <c r="J8" s="16">
        <v>0</v>
      </c>
      <c r="K8" s="16">
        <v>0</v>
      </c>
      <c r="L8" s="16">
        <v>0</v>
      </c>
      <c r="M8" s="13">
        <v>0</v>
      </c>
      <c r="N8" s="13">
        <v>0</v>
      </c>
      <c r="O8" s="16">
        <v>0</v>
      </c>
      <c r="P8" s="16">
        <v>0</v>
      </c>
      <c r="Q8" s="13">
        <f t="shared" si="0"/>
        <v>5</v>
      </c>
      <c r="R8" s="13">
        <f t="shared" si="1"/>
        <v>450</v>
      </c>
    </row>
    <row r="9" s="2" customFormat="1" ht="18" customHeight="1" spans="1:19">
      <c r="A9" s="18" t="s">
        <v>20</v>
      </c>
      <c r="B9" s="12" t="s">
        <v>17</v>
      </c>
      <c r="C9" s="19">
        <v>30</v>
      </c>
      <c r="D9" s="13">
        <v>1500</v>
      </c>
      <c r="E9" s="19">
        <v>12</v>
      </c>
      <c r="F9" s="7">
        <v>1200</v>
      </c>
      <c r="G9" s="19">
        <v>4</v>
      </c>
      <c r="H9" s="7">
        <v>800</v>
      </c>
      <c r="I9" s="19">
        <v>0</v>
      </c>
      <c r="J9" s="7">
        <v>0</v>
      </c>
      <c r="K9" s="7">
        <v>1</v>
      </c>
      <c r="L9" s="7">
        <v>50</v>
      </c>
      <c r="M9" s="7">
        <v>1</v>
      </c>
      <c r="N9" s="7">
        <v>0</v>
      </c>
      <c r="O9" s="7">
        <v>0</v>
      </c>
      <c r="P9" s="7">
        <v>0</v>
      </c>
      <c r="Q9" s="13">
        <f t="shared" si="0"/>
        <v>46</v>
      </c>
      <c r="R9" s="13">
        <f t="shared" si="1"/>
        <v>3500</v>
      </c>
      <c r="S9" s="20"/>
    </row>
    <row r="10" s="2" customFormat="1" ht="18" customHeight="1" spans="1:19">
      <c r="A10" s="21"/>
      <c r="B10" s="12" t="s">
        <v>18</v>
      </c>
      <c r="C10" s="19">
        <v>4</v>
      </c>
      <c r="D10" s="7">
        <v>200</v>
      </c>
      <c r="E10" s="19">
        <v>3</v>
      </c>
      <c r="F10" s="7">
        <v>300</v>
      </c>
      <c r="G10" s="19">
        <v>1</v>
      </c>
      <c r="H10" s="7">
        <v>200</v>
      </c>
      <c r="I10" s="19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3">
        <f t="shared" si="0"/>
        <v>8</v>
      </c>
      <c r="R10" s="13">
        <f t="shared" si="1"/>
        <v>700</v>
      </c>
    </row>
    <row r="11" s="2" customFormat="1" ht="18" customHeight="1" spans="1:19">
      <c r="A11" s="22" t="s">
        <v>21</v>
      </c>
      <c r="B11" s="12" t="s">
        <v>17</v>
      </c>
      <c r="C11" s="23">
        <v>34</v>
      </c>
      <c r="D11" s="23">
        <f t="shared" ref="D11:D14" si="2">C11*50</f>
        <v>1700</v>
      </c>
      <c r="E11" s="23">
        <v>14</v>
      </c>
      <c r="F11" s="23">
        <f t="shared" ref="F11:F14" si="3">E11*100</f>
        <v>1400</v>
      </c>
      <c r="G11" s="23">
        <v>9</v>
      </c>
      <c r="H11" s="23">
        <f>G11*200</f>
        <v>1800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13">
        <f t="shared" si="0"/>
        <v>57</v>
      </c>
      <c r="R11" s="13">
        <f t="shared" si="1"/>
        <v>4900</v>
      </c>
    </row>
    <row r="12" s="2" customFormat="1" ht="18" customHeight="1" spans="1:19">
      <c r="A12" s="22"/>
      <c r="B12" s="12" t="s">
        <v>18</v>
      </c>
      <c r="C12" s="23">
        <v>16</v>
      </c>
      <c r="D12" s="23">
        <f t="shared" si="2"/>
        <v>800</v>
      </c>
      <c r="E12" s="23">
        <v>1</v>
      </c>
      <c r="F12" s="23">
        <f t="shared" si="3"/>
        <v>100</v>
      </c>
      <c r="G12" s="23">
        <v>2</v>
      </c>
      <c r="H12" s="23">
        <v>400</v>
      </c>
      <c r="I12" s="23">
        <v>0</v>
      </c>
      <c r="J12" s="23">
        <v>0</v>
      </c>
      <c r="K12" s="23">
        <v>1</v>
      </c>
      <c r="L12" s="23">
        <v>50</v>
      </c>
      <c r="M12" s="23">
        <v>0</v>
      </c>
      <c r="N12" s="23">
        <v>0</v>
      </c>
      <c r="O12" s="23">
        <v>0</v>
      </c>
      <c r="P12" s="23">
        <v>0</v>
      </c>
      <c r="Q12" s="13">
        <f t="shared" si="0"/>
        <v>19</v>
      </c>
      <c r="R12" s="13">
        <f t="shared" si="1"/>
        <v>1300</v>
      </c>
    </row>
    <row r="13" s="3" customFormat="1" ht="18" customHeight="1" spans="1:19">
      <c r="A13" s="7" t="s">
        <v>22</v>
      </c>
      <c r="B13" s="16" t="s">
        <v>17</v>
      </c>
      <c r="C13" s="16">
        <v>21</v>
      </c>
      <c r="D13" s="16">
        <f t="shared" si="2"/>
        <v>1050</v>
      </c>
      <c r="E13" s="16">
        <v>8</v>
      </c>
      <c r="F13" s="16">
        <f t="shared" si="3"/>
        <v>800</v>
      </c>
      <c r="G13" s="16">
        <v>1</v>
      </c>
      <c r="H13" s="16">
        <v>200</v>
      </c>
      <c r="I13" s="16">
        <v>0</v>
      </c>
      <c r="J13" s="16">
        <v>0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0</v>
      </c>
      <c r="Q13" s="13">
        <f t="shared" si="0"/>
        <v>30</v>
      </c>
      <c r="R13" s="13">
        <f t="shared" si="1"/>
        <v>2050</v>
      </c>
    </row>
    <row r="14" s="3" customFormat="1" ht="18" customHeight="1" spans="1:19">
      <c r="A14" s="7"/>
      <c r="B14" s="16" t="s">
        <v>18</v>
      </c>
      <c r="C14" s="16">
        <v>3</v>
      </c>
      <c r="D14" s="16">
        <f t="shared" si="2"/>
        <v>150</v>
      </c>
      <c r="E14" s="16">
        <v>1</v>
      </c>
      <c r="F14" s="16">
        <f t="shared" si="3"/>
        <v>100</v>
      </c>
      <c r="G14" s="16">
        <v>1</v>
      </c>
      <c r="H14" s="16">
        <v>200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3">
        <f t="shared" si="0"/>
        <v>5</v>
      </c>
      <c r="R14" s="13">
        <f t="shared" si="1"/>
        <v>450</v>
      </c>
    </row>
    <row r="15" s="2" customFormat="1" ht="18" customHeight="1" spans="1:19">
      <c r="A15" s="8" t="s">
        <v>23</v>
      </c>
      <c r="B15" s="12" t="s">
        <v>17</v>
      </c>
      <c r="C15" s="7">
        <v>31</v>
      </c>
      <c r="D15" s="7">
        <v>1550</v>
      </c>
      <c r="E15" s="7">
        <v>7</v>
      </c>
      <c r="F15" s="7">
        <v>700</v>
      </c>
      <c r="G15" s="7">
        <v>7</v>
      </c>
      <c r="H15" s="7">
        <v>1400</v>
      </c>
      <c r="I15" s="7">
        <v>1</v>
      </c>
      <c r="J15" s="7">
        <v>500</v>
      </c>
      <c r="K15" s="7">
        <v>1</v>
      </c>
      <c r="L15" s="7">
        <v>50</v>
      </c>
      <c r="M15" s="7">
        <v>1</v>
      </c>
      <c r="N15" s="7">
        <v>50</v>
      </c>
      <c r="O15" s="13">
        <v>0</v>
      </c>
      <c r="P15" s="13">
        <v>0</v>
      </c>
      <c r="Q15" s="13">
        <f t="shared" si="0"/>
        <v>46</v>
      </c>
      <c r="R15" s="13">
        <f t="shared" si="1"/>
        <v>4150</v>
      </c>
    </row>
    <row r="16" s="2" customFormat="1" ht="18" customHeight="1" spans="1:19">
      <c r="A16" s="10"/>
      <c r="B16" s="12" t="s">
        <v>18</v>
      </c>
      <c r="C16" s="7">
        <v>2</v>
      </c>
      <c r="D16" s="7">
        <v>100</v>
      </c>
      <c r="E16" s="7">
        <v>1</v>
      </c>
      <c r="F16" s="7">
        <v>100</v>
      </c>
      <c r="G16" s="7">
        <v>1</v>
      </c>
      <c r="H16" s="7">
        <v>200</v>
      </c>
      <c r="I16" s="7">
        <v>0</v>
      </c>
      <c r="J16" s="7">
        <v>0</v>
      </c>
      <c r="K16" s="7">
        <v>1</v>
      </c>
      <c r="L16" s="7">
        <v>50</v>
      </c>
      <c r="M16" s="7">
        <v>0</v>
      </c>
      <c r="N16" s="7">
        <v>0</v>
      </c>
      <c r="O16" s="13">
        <v>0</v>
      </c>
      <c r="P16" s="13">
        <v>0</v>
      </c>
      <c r="Q16" s="13">
        <f t="shared" si="0"/>
        <v>4</v>
      </c>
      <c r="R16" s="13">
        <f t="shared" si="1"/>
        <v>400</v>
      </c>
    </row>
    <row r="17" s="2" customFormat="1" ht="18" customHeight="1" spans="1:18">
      <c r="A17" s="18" t="s">
        <v>24</v>
      </c>
      <c r="B17" s="12" t="s">
        <v>17</v>
      </c>
      <c r="C17" s="16">
        <v>4</v>
      </c>
      <c r="D17" s="16">
        <v>200</v>
      </c>
      <c r="E17" s="16">
        <v>6</v>
      </c>
      <c r="F17" s="16">
        <v>600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3">
        <f t="shared" si="0"/>
        <v>10</v>
      </c>
      <c r="R17" s="13">
        <f t="shared" si="1"/>
        <v>800</v>
      </c>
    </row>
    <row r="18" s="2" customFormat="1" ht="18" customHeight="1" spans="1:18">
      <c r="A18" s="22"/>
      <c r="B18" s="12" t="s">
        <v>18</v>
      </c>
      <c r="C18" s="16">
        <v>93</v>
      </c>
      <c r="D18" s="16">
        <v>4650</v>
      </c>
      <c r="E18" s="16">
        <v>50</v>
      </c>
      <c r="F18" s="16">
        <v>5000</v>
      </c>
      <c r="G18" s="16">
        <v>19</v>
      </c>
      <c r="H18" s="16">
        <v>3800</v>
      </c>
      <c r="I18" s="16">
        <v>0</v>
      </c>
      <c r="J18" s="16">
        <v>0</v>
      </c>
      <c r="K18" s="16">
        <v>0</v>
      </c>
      <c r="L18" s="16">
        <v>0</v>
      </c>
      <c r="M18" s="16">
        <v>1</v>
      </c>
      <c r="N18" s="16">
        <v>0</v>
      </c>
      <c r="O18" s="16">
        <v>0</v>
      </c>
      <c r="P18" s="16">
        <v>0</v>
      </c>
      <c r="Q18" s="13">
        <f t="shared" si="0"/>
        <v>162</v>
      </c>
      <c r="R18" s="13">
        <f t="shared" si="1"/>
        <v>13450</v>
      </c>
    </row>
    <row r="19" s="2" customFormat="1" ht="18" customHeight="1" spans="1:18">
      <c r="A19" s="18" t="s">
        <v>25</v>
      </c>
      <c r="B19" s="12" t="s">
        <v>17</v>
      </c>
      <c r="C19" s="19">
        <v>0</v>
      </c>
      <c r="D19" s="7">
        <v>0</v>
      </c>
      <c r="E19" s="19">
        <v>1</v>
      </c>
      <c r="F19" s="7">
        <v>100</v>
      </c>
      <c r="G19" s="19">
        <v>2</v>
      </c>
      <c r="H19" s="7">
        <v>300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23">
        <v>0</v>
      </c>
      <c r="Q19" s="13">
        <f t="shared" si="0"/>
        <v>3</v>
      </c>
      <c r="R19" s="13">
        <f t="shared" si="1"/>
        <v>400</v>
      </c>
    </row>
    <row r="20" s="2" customFormat="1" ht="18" customHeight="1" spans="1:18">
      <c r="A20" s="22"/>
      <c r="B20" s="12" t="s">
        <v>18</v>
      </c>
      <c r="C20" s="19">
        <v>42</v>
      </c>
      <c r="D20" s="7">
        <v>2100</v>
      </c>
      <c r="E20" s="19">
        <v>26</v>
      </c>
      <c r="F20" s="7">
        <v>2600</v>
      </c>
      <c r="G20" s="19">
        <v>13</v>
      </c>
      <c r="H20" s="7">
        <v>2600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23">
        <v>0</v>
      </c>
      <c r="Q20" s="13">
        <f t="shared" si="0"/>
        <v>81</v>
      </c>
      <c r="R20" s="13">
        <f t="shared" si="1"/>
        <v>7300</v>
      </c>
    </row>
    <row r="21" s="2" customFormat="1" ht="18" customHeight="1" spans="1:18">
      <c r="A21" s="8" t="s">
        <v>26</v>
      </c>
      <c r="B21" s="12" t="s">
        <v>17</v>
      </c>
      <c r="C21" s="16">
        <v>13</v>
      </c>
      <c r="D21" s="16">
        <v>650</v>
      </c>
      <c r="E21" s="16">
        <v>35</v>
      </c>
      <c r="F21" s="16">
        <v>3500</v>
      </c>
      <c r="G21" s="16">
        <v>8</v>
      </c>
      <c r="H21" s="16">
        <v>1600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3">
        <f t="shared" si="0"/>
        <v>56</v>
      </c>
      <c r="R21" s="13">
        <f t="shared" si="1"/>
        <v>5750</v>
      </c>
    </row>
    <row r="22" s="2" customFormat="1" ht="18" customHeight="1" spans="1:18">
      <c r="A22" s="9"/>
      <c r="B22" s="12" t="s">
        <v>18</v>
      </c>
      <c r="C22" s="16">
        <v>80</v>
      </c>
      <c r="D22" s="16">
        <v>4000</v>
      </c>
      <c r="E22" s="16">
        <v>44</v>
      </c>
      <c r="F22" s="16">
        <v>4400</v>
      </c>
      <c r="G22" s="16">
        <v>11</v>
      </c>
      <c r="H22" s="16">
        <v>2200</v>
      </c>
      <c r="I22" s="16">
        <v>0</v>
      </c>
      <c r="J22" s="16">
        <v>0</v>
      </c>
      <c r="K22" s="16">
        <v>3</v>
      </c>
      <c r="L22" s="16">
        <v>150</v>
      </c>
      <c r="M22" s="16">
        <v>2</v>
      </c>
      <c r="N22" s="16">
        <v>0</v>
      </c>
      <c r="O22" s="16">
        <v>0</v>
      </c>
      <c r="P22" s="16">
        <v>0</v>
      </c>
      <c r="Q22" s="13">
        <f t="shared" si="0"/>
        <v>135</v>
      </c>
      <c r="R22" s="13">
        <f t="shared" si="1"/>
        <v>10600</v>
      </c>
    </row>
    <row r="23" s="2" customFormat="1" ht="18" customHeight="1" spans="1:18">
      <c r="A23" s="18" t="s">
        <v>27</v>
      </c>
      <c r="B23" s="12" t="s">
        <v>17</v>
      </c>
      <c r="C23" s="16">
        <v>58</v>
      </c>
      <c r="D23" s="16">
        <v>2900</v>
      </c>
      <c r="E23" s="16">
        <v>25</v>
      </c>
      <c r="F23" s="16">
        <v>2500</v>
      </c>
      <c r="G23" s="16">
        <v>5</v>
      </c>
      <c r="H23" s="16">
        <v>1000</v>
      </c>
      <c r="I23" s="16">
        <v>0</v>
      </c>
      <c r="J23" s="16">
        <v>0</v>
      </c>
      <c r="K23" s="16">
        <v>2</v>
      </c>
      <c r="L23" s="16">
        <v>100</v>
      </c>
      <c r="M23" s="16">
        <v>0</v>
      </c>
      <c r="N23" s="16">
        <v>0</v>
      </c>
      <c r="O23" s="23">
        <v>0</v>
      </c>
      <c r="P23" s="23">
        <v>0</v>
      </c>
      <c r="Q23" s="13">
        <f t="shared" si="0"/>
        <v>88</v>
      </c>
      <c r="R23" s="13">
        <f t="shared" si="1"/>
        <v>6400</v>
      </c>
    </row>
    <row r="24" s="2" customFormat="1" ht="18" customHeight="1" spans="1:18">
      <c r="A24" s="22"/>
      <c r="B24" s="12" t="s">
        <v>18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23">
        <v>0</v>
      </c>
      <c r="P24" s="23">
        <v>0</v>
      </c>
      <c r="Q24" s="13">
        <f t="shared" si="0"/>
        <v>0</v>
      </c>
      <c r="R24" s="13">
        <f t="shared" si="1"/>
        <v>0</v>
      </c>
    </row>
    <row r="25" s="2" customFormat="1" ht="18" customHeight="1" spans="1:18">
      <c r="A25" s="18" t="s">
        <v>28</v>
      </c>
      <c r="B25" s="12" t="s">
        <v>17</v>
      </c>
      <c r="C25" s="16">
        <v>203</v>
      </c>
      <c r="D25" s="16">
        <v>10150</v>
      </c>
      <c r="E25" s="16">
        <v>162</v>
      </c>
      <c r="F25" s="16">
        <v>16200</v>
      </c>
      <c r="G25" s="16">
        <v>53</v>
      </c>
      <c r="H25" s="16">
        <v>10600</v>
      </c>
      <c r="I25" s="16">
        <v>1</v>
      </c>
      <c r="J25" s="16">
        <v>500</v>
      </c>
      <c r="K25" s="16">
        <v>1</v>
      </c>
      <c r="L25" s="16">
        <v>0</v>
      </c>
      <c r="M25" s="16">
        <v>0</v>
      </c>
      <c r="N25" s="3">
        <v>0</v>
      </c>
      <c r="O25" s="23">
        <v>0</v>
      </c>
      <c r="P25" s="23">
        <v>0</v>
      </c>
      <c r="Q25" s="13">
        <f t="shared" si="0"/>
        <v>419</v>
      </c>
      <c r="R25" s="13">
        <f t="shared" si="1"/>
        <v>37450</v>
      </c>
    </row>
    <row r="26" s="2" customFormat="1" ht="18" customHeight="1" spans="1:18">
      <c r="A26" s="22"/>
      <c r="B26" s="12" t="s">
        <v>18</v>
      </c>
      <c r="C26" s="16">
        <v>0</v>
      </c>
      <c r="D26" s="16">
        <v>0</v>
      </c>
      <c r="E26" s="16">
        <v>1</v>
      </c>
      <c r="F26" s="16">
        <v>100</v>
      </c>
      <c r="G26" s="16">
        <v>7</v>
      </c>
      <c r="H26" s="16">
        <v>1400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23">
        <v>0</v>
      </c>
      <c r="P26" s="23">
        <v>0</v>
      </c>
      <c r="Q26" s="13">
        <f t="shared" si="0"/>
        <v>8</v>
      </c>
      <c r="R26" s="13">
        <f t="shared" si="1"/>
        <v>1500</v>
      </c>
    </row>
    <row r="27" s="2" customFormat="1" ht="18" customHeight="1" spans="1:18">
      <c r="A27" s="18" t="s">
        <v>29</v>
      </c>
      <c r="B27" s="12" t="s">
        <v>17</v>
      </c>
      <c r="C27" s="23">
        <v>2</v>
      </c>
      <c r="D27" s="23">
        <v>50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v>50</v>
      </c>
      <c r="M27" s="13">
        <v>0</v>
      </c>
      <c r="N27" s="13">
        <v>0</v>
      </c>
      <c r="O27" s="13">
        <v>0</v>
      </c>
      <c r="P27" s="13">
        <v>0</v>
      </c>
      <c r="Q27" s="13">
        <f t="shared" si="0"/>
        <v>2</v>
      </c>
      <c r="R27" s="13">
        <f t="shared" si="1"/>
        <v>50</v>
      </c>
    </row>
    <row r="28" s="2" customFormat="1" ht="18" customHeight="1" spans="1:18">
      <c r="A28" s="22"/>
      <c r="B28" s="12" t="s">
        <v>18</v>
      </c>
      <c r="C28" s="23">
        <v>0</v>
      </c>
      <c r="D28" s="23">
        <v>0</v>
      </c>
      <c r="E28" s="23">
        <v>1</v>
      </c>
      <c r="F28" s="23">
        <v>100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13">
        <v>0</v>
      </c>
      <c r="N28" s="13">
        <v>0</v>
      </c>
      <c r="O28" s="13">
        <v>0</v>
      </c>
      <c r="P28" s="13">
        <v>0</v>
      </c>
      <c r="Q28" s="13">
        <f t="shared" si="0"/>
        <v>1</v>
      </c>
      <c r="R28" s="13">
        <f t="shared" si="1"/>
        <v>100</v>
      </c>
    </row>
    <row r="29" s="1" customFormat="1" ht="18" customHeight="1" spans="1:18">
      <c r="A29" s="6" t="s">
        <v>30</v>
      </c>
      <c r="B29" s="7" t="s">
        <v>17</v>
      </c>
      <c r="C29" s="13">
        <f>C5+C7+C9+C11+C13+C15+C17+C19+C21+C23+C25+C27</f>
        <v>431</v>
      </c>
      <c r="D29" s="13">
        <f t="shared" ref="D29:R29" si="4">D5+D7+D9+D11+D13+D15+D17+D19+D21+D23+D25+D27</f>
        <v>21500</v>
      </c>
      <c r="E29" s="13">
        <f t="shared" si="4"/>
        <v>290</v>
      </c>
      <c r="F29" s="13">
        <f t="shared" si="4"/>
        <v>29000</v>
      </c>
      <c r="G29" s="13">
        <f t="shared" si="4"/>
        <v>99</v>
      </c>
      <c r="H29" s="13">
        <f t="shared" si="4"/>
        <v>19700</v>
      </c>
      <c r="I29" s="13">
        <f t="shared" si="4"/>
        <v>4</v>
      </c>
      <c r="J29" s="13">
        <f t="shared" si="4"/>
        <v>2000</v>
      </c>
      <c r="K29" s="13">
        <f t="shared" si="4"/>
        <v>8</v>
      </c>
      <c r="L29" s="13">
        <f t="shared" si="4"/>
        <v>350</v>
      </c>
      <c r="M29" s="13">
        <f t="shared" si="4"/>
        <v>3</v>
      </c>
      <c r="N29" s="13">
        <f t="shared" si="4"/>
        <v>50</v>
      </c>
      <c r="O29" s="13">
        <f t="shared" si="4"/>
        <v>0</v>
      </c>
      <c r="P29" s="13">
        <f t="shared" si="4"/>
        <v>0</v>
      </c>
      <c r="Q29" s="13">
        <f t="shared" si="4"/>
        <v>824</v>
      </c>
      <c r="R29" s="13">
        <f t="shared" si="4"/>
        <v>72200</v>
      </c>
    </row>
    <row r="30" s="1" customFormat="1" ht="18" customHeight="1" spans="1:18">
      <c r="A30" s="6"/>
      <c r="B30" s="7" t="s">
        <v>18</v>
      </c>
      <c r="C30" s="13">
        <f>C6+C8+C10+C12+C14+C16+C18+C20+C22+C24+C26+C28</f>
        <v>246</v>
      </c>
      <c r="D30" s="13">
        <f>D6+D8+D10+D12+D14+D16+D18+D20+D22+D24+D26+D28</f>
        <v>12300</v>
      </c>
      <c r="E30" s="13">
        <f t="shared" ref="D30:R30" si="5">E6+E8+E10+E12+E14+E16+E18+E20+E22+E24+E26+E28</f>
        <v>129</v>
      </c>
      <c r="F30" s="13">
        <f t="shared" si="5"/>
        <v>12900</v>
      </c>
      <c r="G30" s="13">
        <f t="shared" si="5"/>
        <v>57</v>
      </c>
      <c r="H30" s="13">
        <f t="shared" si="5"/>
        <v>11400</v>
      </c>
      <c r="I30" s="13">
        <f t="shared" si="5"/>
        <v>0</v>
      </c>
      <c r="J30" s="13">
        <f t="shared" si="5"/>
        <v>0</v>
      </c>
      <c r="K30" s="13">
        <f t="shared" si="5"/>
        <v>5</v>
      </c>
      <c r="L30" s="13">
        <f t="shared" si="5"/>
        <v>250</v>
      </c>
      <c r="M30" s="13">
        <f t="shared" si="5"/>
        <v>3</v>
      </c>
      <c r="N30" s="13">
        <f t="shared" si="5"/>
        <v>0</v>
      </c>
      <c r="O30" s="13">
        <f t="shared" si="5"/>
        <v>0</v>
      </c>
      <c r="P30" s="13">
        <f t="shared" si="5"/>
        <v>0</v>
      </c>
      <c r="Q30" s="13">
        <f t="shared" si="5"/>
        <v>432</v>
      </c>
      <c r="R30" s="13">
        <f t="shared" si="5"/>
        <v>36600</v>
      </c>
    </row>
    <row r="31" ht="20.25" customHeight="1" spans="1:18">
      <c r="A31" s="6"/>
      <c r="B31" s="6" t="s">
        <v>31</v>
      </c>
      <c r="C31" s="13">
        <f>SUM(C29:C30)</f>
        <v>677</v>
      </c>
      <c r="D31" s="13">
        <f t="shared" ref="D31:R31" si="6">SUM(D29:D30)</f>
        <v>33800</v>
      </c>
      <c r="E31" s="13">
        <f t="shared" si="6"/>
        <v>419</v>
      </c>
      <c r="F31" s="13">
        <f t="shared" si="6"/>
        <v>41900</v>
      </c>
      <c r="G31" s="13">
        <f t="shared" si="6"/>
        <v>156</v>
      </c>
      <c r="H31" s="13">
        <f t="shared" si="6"/>
        <v>31100</v>
      </c>
      <c r="I31" s="13">
        <f t="shared" si="6"/>
        <v>4</v>
      </c>
      <c r="J31" s="13">
        <f t="shared" si="6"/>
        <v>2000</v>
      </c>
      <c r="K31" s="13">
        <f t="shared" si="6"/>
        <v>13</v>
      </c>
      <c r="L31" s="13">
        <f t="shared" si="6"/>
        <v>600</v>
      </c>
      <c r="M31" s="13">
        <f t="shared" si="6"/>
        <v>6</v>
      </c>
      <c r="N31" s="13">
        <f t="shared" si="6"/>
        <v>50</v>
      </c>
      <c r="O31" s="13">
        <f t="shared" si="6"/>
        <v>0</v>
      </c>
      <c r="P31" s="13">
        <f t="shared" si="6"/>
        <v>0</v>
      </c>
      <c r="Q31" s="13">
        <f t="shared" si="6"/>
        <v>1256</v>
      </c>
      <c r="R31" s="13">
        <f t="shared" si="6"/>
        <v>108800</v>
      </c>
    </row>
    <row r="32" spans="1:18">
      <c r="A32" s="24" t="s">
        <v>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2025-12-12T02:08:51Z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472413260E9343B69E688840BE2BB59E_13</vt:lpwstr>
  </property>
  <property fmtid="{D5CDD505-2E9C-101B-9397-08002B2CF9AE}" pid="4" name="CalculationRule">
    <vt:i4>0</vt:i4>
  </property>
</Properties>
</file>