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  <sheet name="Sheet1" sheetId="16" r:id="rId2"/>
  </sheets>
  <externalReferences>
    <externalReference r:id="rId3"/>
    <externalReference r:id="rId4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<sst xmlns="http://schemas.openxmlformats.org/spreadsheetml/2006/main" count="91" uniqueCount="44">
  <si>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甘棠街道2025年5月老龄补贴统计明细表（3148总人，279950总元）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</si>
  <si>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</si>
  <si>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</si>
  <si>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</si>
  <si>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</si>
  <si>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</si>
  <si>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</si>
  <si>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</si>
  <si>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</si>
  <si>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</si>
  <si>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</si>
  <si>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</si>
  <si>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</si>
  <si>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</si>
  <si>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</si>
  <si>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</si>
  <si>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</si>
  <si>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</si>
  <si>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</si>
  <si>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</si>
  <si>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</si>
  <si>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</si>
  <si>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</si>
  <si>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</si>
  <si>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</si>
  <si>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</si>
  <si>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</si>
  <si>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</si>
  <si>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</si>
  <si>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</si>
  <si>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</si>
  <si>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</si>
  <si>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</si>
  <si>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</si>
  <si>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</si>
  <si>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</si>
  <si>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</si>
  <si>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</si>
  <si>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</si>
  <si>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</si>
  <si>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</si>
  <si>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</si>
  <si>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</si>
  <si>
    <t>经办人：            民政科科长：                分管领导：                财务分管领导：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</si>
</sst>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</numFmts>
  <fonts count="45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176" fontId="0" fillId="0" borderId="0"/>
    <xf numFmtId="0" fontId="2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32" fillId="0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36" fillId="4" borderId="8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39" fillId="4" borderId="7" applyNumberFormat="0" applyAlignment="0" applyProtection="0">
      <alignment vertical="center"/>
    </xf>
    <xf numFmtId="0" fontId="40" fillId="34" borderId="15">
      <alignment vertical="center"/>
    </xf>
    <xf numFmtId="0" fontId="41" fillId="5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4" fillId="3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1" xfId="88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</cellXfs>
  <cellStyles count="1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21" xfId="77"/>
    <cellStyle name="常规 10" xfId="78"/>
    <cellStyle name="标题 1 2" xfId="79"/>
    <cellStyle name="标题 2 2" xfId="80"/>
    <cellStyle name="标题 5" xfId="81"/>
    <cellStyle name="差 2" xfId="82"/>
    <cellStyle name="常规 10 2" xfId="83"/>
    <cellStyle name="常规 10 2 5 3 2 3" xfId="84"/>
    <cellStyle name="常规 11 2 12 2 3 2 2" xfId="85"/>
    <cellStyle name="常规 162 2" xfId="86"/>
    <cellStyle name="常规 100 3" xfId="87"/>
    <cellStyle name="常规 11" xfId="88"/>
    <cellStyle name="常规 2 4 4 7" xfId="89"/>
    <cellStyle name="常规 11 2 10 18 3 4 3" xfId="90"/>
    <cellStyle name="常规 2 2 2 3" xfId="91"/>
    <cellStyle name="常规 11 2 10 18 3 4 2" xfId="92"/>
    <cellStyle name="常规 2 30" xfId="93"/>
    <cellStyle name="常规 11 71" xfId="94"/>
    <cellStyle name="常规 2 31" xfId="95"/>
    <cellStyle name="常规 2 27" xfId="96"/>
    <cellStyle name="强调文字颜色 2 2" xfId="97"/>
    <cellStyle name="解释性文本 2" xfId="98"/>
    <cellStyle name="常规 11 3 2" xfId="99"/>
    <cellStyle name="常规 24" xfId="100"/>
    <cellStyle name="常规 26" xfId="101"/>
    <cellStyle name="常规 35" xfId="102"/>
    <cellStyle name="常规 69 3 2" xfId="103"/>
    <cellStyle name="常规 76" xfId="104"/>
    <cellStyle name="常规 11 3 6" xfId="105"/>
    <cellStyle name="常规 11 3 6 2 2" xfId="106"/>
    <cellStyle name="好 2" xfId="107"/>
    <cellStyle name="常规 159" xfId="108"/>
    <cellStyle name="常规 26 9" xfId="109"/>
    <cellStyle name="常规 210" xfId="110"/>
    <cellStyle name="常规 162" xfId="111"/>
    <cellStyle name="常规 163" xfId="112"/>
    <cellStyle name="常规 186" xfId="113"/>
    <cellStyle name="常规 189" xfId="114"/>
    <cellStyle name="常规 24 4 3 5 2" xfId="115"/>
    <cellStyle name="常规 2" xfId="116"/>
    <cellStyle name="常规 2 2" xfId="117"/>
    <cellStyle name="常规 2 4" xfId="118"/>
    <cellStyle name="常规 3" xfId="119"/>
    <cellStyle name="常规 3 9" xfId="120"/>
    <cellStyle name="输出 2" xfId="121"/>
    <cellStyle name="适中 2" xfId="122"/>
    <cellStyle name="常规 36" xfId="123"/>
    <cellStyle name="常规 37 2 2 2 2 4 2 2" xfId="124"/>
    <cellStyle name="常规 4" xfId="125"/>
    <cellStyle name="常规 4 2 3 4 2 2 2" xfId="126"/>
    <cellStyle name="常规 5" xfId="127"/>
    <cellStyle name="强调文字颜色 3 2" xfId="128"/>
    <cellStyle name="强调文字颜色 5 2" xfId="129"/>
    <cellStyle name="货币 2 6 21" xfId="130"/>
    <cellStyle name="常规 88" xfId="131"/>
    <cellStyle name="常规 99" xfId="132"/>
    <cellStyle name="汇总 2" xfId="133"/>
    <cellStyle name="货币 2" xfId="134"/>
    <cellStyle name="货币 2 16" xfId="135"/>
    <cellStyle name="计算 2" xfId="136"/>
    <cellStyle name="检查单元格 2" xfId="137"/>
    <cellStyle name="检查单元格 3" xfId="138"/>
    <cellStyle name="警告文本 2" xfId="139"/>
    <cellStyle name="链接单元格 2" xfId="140"/>
    <cellStyle name="强调文字颜色 1 2" xfId="141"/>
    <cellStyle name="强调文字颜色 4 2" xfId="142"/>
    <cellStyle name="强调文字颜色 6 2" xfId="143"/>
    <cellStyle name="输入 2" xfId="144"/>
    <cellStyle name="常规 12 3" xfId="145"/>
    <cellStyle name="常规 12 3 5" xfId="146"/>
    <cellStyle name="常规 10 2 5" xfId="147"/>
    <cellStyle name="常规 47" xfId="148"/>
    <cellStyle name="常规 132" xfId="149"/>
    <cellStyle name="常规 133" xfId="150"/>
    <cellStyle name="常规 130" xfId="151"/>
    <cellStyle name="常规 145" xfId="152"/>
    <cellStyle name="常规 126" xfId="153"/>
    <cellStyle name="常规 127" xfId="154"/>
    <cellStyle name="常规 128" xfId="155"/>
    <cellStyle name="常规 129" xfId="156"/>
    <cellStyle name="常规 134" xfId="157"/>
    <cellStyle name="常规 135" xfId="158"/>
    <cellStyle name="常规 136" xfId="159"/>
    <cellStyle name="常规 137" xfId="160"/>
    <cellStyle name="常规 74" xfId="161"/>
    <cellStyle name="常规 30" xfId="162"/>
    <cellStyle name="常规 85" xfId="163"/>
    <cellStyle name="常规 93" xfId="164"/>
    <cellStyle name="常规 95" xfId="165"/>
    <cellStyle name="常规 73" xfId="166"/>
    <cellStyle name="常规 78" xfId="167"/>
    <cellStyle name="常规 82" xfId="168"/>
    <cellStyle name="常规 81" xfId="169"/>
    <cellStyle name="常规 84" xfId="170"/>
    <cellStyle name="常规 86" xfId="171"/>
    <cellStyle name="常规 90" xfId="172"/>
    <cellStyle name="常规 87" xfId="173"/>
    <cellStyle name="常规 89" xfId="174"/>
    <cellStyle name="常规 91" xfId="175"/>
    <cellStyle name="常规 94" xfId="176"/>
    <cellStyle name="常规 96" xfId="177"/>
    <cellStyle name="常规 97" xfId="178"/>
    <cellStyle name="常规 98" xfId="179"/>
    <cellStyle name="常规 101" xfId="180"/>
    <cellStyle name="常规 103" xfId="181"/>
    <cellStyle name="常规 104" xfId="182"/>
    <cellStyle name="常规 106" xfId="183"/>
    <cellStyle name="常规 110" xfId="184"/>
    <cellStyle name="常规 105" xfId="185"/>
    <cellStyle name="常规 107" xfId="186"/>
    <cellStyle name="常规 108" xfId="187"/>
    <cellStyle name="常规 109" xfId="188"/>
    <cellStyle name="常规 125" xfId="189"/>
    <cellStyle name="常规 124" xfId="190"/>
    <cellStyle name="常规 10 11" xfId="191"/>
    <cellStyle name="常规 144" xfId="1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31190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8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pane ySplit="4" topLeftCell="A23" activePane="bottomLeft" state="frozen"/>
      <selection/>
      <selection pane="bottomLeft" activeCell="R36" sqref="R36"/>
    </sheetView>
  </sheetViews>
  <sheetFormatPr defaultColWidth="9" defaultRowHeight="14.2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3</v>
      </c>
      <c r="D5" s="5">
        <v>150</v>
      </c>
      <c r="E5" s="5">
        <v>33</v>
      </c>
      <c r="F5" s="5">
        <v>3300</v>
      </c>
      <c r="G5" s="6">
        <v>18</v>
      </c>
      <c r="H5" s="7">
        <v>3600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54</v>
      </c>
      <c r="R5" s="12">
        <v>7050</v>
      </c>
    </row>
    <row r="6" s="1" customFormat="1" ht="18" customHeight="1" spans="1:18">
      <c r="A6" s="8"/>
      <c r="B6" s="2" t="s">
        <v>19</v>
      </c>
      <c r="C6" s="7">
        <v>175</v>
      </c>
      <c r="D6" s="7">
        <v>8750</v>
      </c>
      <c r="E6" s="6">
        <v>113</v>
      </c>
      <c r="F6" s="7">
        <v>11300</v>
      </c>
      <c r="G6" s="6">
        <v>60</v>
      </c>
      <c r="H6" s="7">
        <v>12000</v>
      </c>
      <c r="I6" s="5">
        <v>1</v>
      </c>
      <c r="J6" s="5">
        <v>500</v>
      </c>
      <c r="K6" s="5">
        <v>2</v>
      </c>
      <c r="L6" s="5">
        <v>100</v>
      </c>
      <c r="M6" s="5">
        <v>2</v>
      </c>
      <c r="N6" s="5">
        <v>0</v>
      </c>
      <c r="O6" s="5">
        <v>0</v>
      </c>
      <c r="P6" s="5">
        <v>0</v>
      </c>
      <c r="Q6" s="5">
        <v>349</v>
      </c>
      <c r="R6" s="12">
        <v>32550</v>
      </c>
    </row>
    <row r="7" s="1" customFormat="1" ht="18" customHeight="1" spans="1:18">
      <c r="A7" s="4" t="s">
        <v>20</v>
      </c>
      <c r="B7" s="2" t="s">
        <v>18</v>
      </c>
      <c r="C7" s="7">
        <v>19</v>
      </c>
      <c r="D7" s="7">
        <v>950</v>
      </c>
      <c r="E7" s="7">
        <v>17</v>
      </c>
      <c r="F7" s="7">
        <v>1700</v>
      </c>
      <c r="G7" s="7">
        <v>6</v>
      </c>
      <c r="H7" s="7">
        <v>1200</v>
      </c>
      <c r="I7" s="7">
        <v>1</v>
      </c>
      <c r="J7" s="7">
        <v>500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>C7+E7+G7+I7</f>
        <v>43</v>
      </c>
      <c r="R7" s="7">
        <f>D7+F7+H7+J7</f>
        <v>4350</v>
      </c>
    </row>
    <row r="8" s="1" customFormat="1" ht="18" customHeight="1" spans="1:18">
      <c r="A8" s="8"/>
      <c r="B8" s="2" t="s">
        <v>19</v>
      </c>
      <c r="C8" s="7">
        <v>89</v>
      </c>
      <c r="D8" s="7">
        <v>4450</v>
      </c>
      <c r="E8" s="7">
        <v>32</v>
      </c>
      <c r="F8" s="7">
        <v>3200</v>
      </c>
      <c r="G8" s="7">
        <v>10</v>
      </c>
      <c r="H8" s="7">
        <v>2000</v>
      </c>
      <c r="I8" s="7">
        <v>0</v>
      </c>
      <c r="J8" s="7">
        <v>0</v>
      </c>
      <c r="K8" s="7">
        <v>2</v>
      </c>
      <c r="L8" s="7">
        <v>100</v>
      </c>
      <c r="M8" s="7">
        <v>0</v>
      </c>
      <c r="N8" s="7">
        <v>0</v>
      </c>
      <c r="O8" s="7">
        <v>0</v>
      </c>
      <c r="P8" s="7">
        <v>0</v>
      </c>
      <c r="Q8" s="7">
        <f>C8+E8+G8+I8</f>
        <v>131</v>
      </c>
      <c r="R8" s="7">
        <f>D8+F8+H8+J8</f>
        <v>9650</v>
      </c>
    </row>
    <row r="9" s="1" customFormat="1" ht="18" customHeight="1" spans="1:18">
      <c r="A9" s="9" t="s">
        <v>21</v>
      </c>
      <c r="B9" s="10" t="s">
        <v>18</v>
      </c>
      <c r="C9" s="7">
        <v>19</v>
      </c>
      <c r="D9" s="7">
        <v>950</v>
      </c>
      <c r="E9" s="7">
        <v>15</v>
      </c>
      <c r="F9" s="7">
        <v>1500</v>
      </c>
      <c r="G9" s="7">
        <v>6</v>
      </c>
      <c r="H9" s="7">
        <v>1200</v>
      </c>
      <c r="I9" s="7">
        <v>1</v>
      </c>
      <c r="J9" s="7">
        <v>500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SUM(C9+E9+G9+I9)</f>
        <v>41</v>
      </c>
      <c r="R9" s="7">
        <f>SUM(D9+F9+H9+J9)</f>
        <v>4150</v>
      </c>
    </row>
    <row r="10" s="1" customFormat="1" ht="18" customHeight="1" spans="1:18">
      <c r="A10" s="11"/>
      <c r="B10" s="10" t="s">
        <v>19</v>
      </c>
      <c r="C10" s="7">
        <v>65</v>
      </c>
      <c r="D10" s="7">
        <v>3250</v>
      </c>
      <c r="E10" s="7">
        <v>38</v>
      </c>
      <c r="F10" s="7">
        <v>3800</v>
      </c>
      <c r="G10" s="7">
        <v>14</v>
      </c>
      <c r="H10" s="7">
        <v>2800</v>
      </c>
      <c r="I10" s="7">
        <v>0</v>
      </c>
      <c r="J10" s="7">
        <v>0</v>
      </c>
      <c r="K10" s="7">
        <v>0</v>
      </c>
      <c r="L10" s="7">
        <v>0</v>
      </c>
      <c r="M10" s="7">
        <v>2</v>
      </c>
      <c r="N10" s="7">
        <v>0</v>
      </c>
      <c r="O10" s="7">
        <v>0</v>
      </c>
      <c r="P10" s="7">
        <v>0</v>
      </c>
      <c r="Q10" s="7">
        <f>SUM(C10+E10+G10+I10)</f>
        <v>117</v>
      </c>
      <c r="R10" s="7">
        <f>SUM(D10+F10+H10+J10)</f>
        <v>9850</v>
      </c>
    </row>
    <row r="11" s="1" customFormat="1" ht="18" customHeight="1" spans="1:18">
      <c r="A11" s="2" t="s">
        <v>22</v>
      </c>
      <c r="B11" s="2" t="s">
        <v>18</v>
      </c>
      <c r="C11" s="7">
        <v>14</v>
      </c>
      <c r="D11" s="7">
        <v>700</v>
      </c>
      <c r="E11" s="7">
        <v>13</v>
      </c>
      <c r="F11" s="7">
        <v>1300</v>
      </c>
      <c r="G11" s="7">
        <v>5</v>
      </c>
      <c r="H11" s="7">
        <v>1000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>SUM(C11,E11,G11)</f>
        <v>32</v>
      </c>
      <c r="R11" s="7">
        <f>SUM(D11,F11,H11)</f>
        <v>3000</v>
      </c>
    </row>
    <row r="12" s="1" customFormat="1" ht="18" customHeight="1" spans="1:18">
      <c r="A12" s="2"/>
      <c r="B12" s="2" t="s">
        <v>19</v>
      </c>
      <c r="C12" s="7">
        <v>30</v>
      </c>
      <c r="D12" s="7">
        <v>1500</v>
      </c>
      <c r="E12" s="7">
        <v>20</v>
      </c>
      <c r="F12" s="7">
        <v>2000</v>
      </c>
      <c r="G12" s="7">
        <v>8</v>
      </c>
      <c r="H12" s="7">
        <v>1600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>SUM(C12,E12,G12)</f>
        <v>58</v>
      </c>
      <c r="R12" s="7">
        <f>SUM(D12,F12,H12)</f>
        <v>5100</v>
      </c>
    </row>
    <row r="13" s="1" customFormat="1" ht="18" customHeight="1" spans="1:18">
      <c r="A13" s="4" t="s">
        <v>23</v>
      </c>
      <c r="B13" s="2" t="s">
        <v>18</v>
      </c>
      <c r="C13" s="7">
        <v>10</v>
      </c>
      <c r="D13" s="7">
        <v>500</v>
      </c>
      <c r="E13" s="7">
        <v>6</v>
      </c>
      <c r="F13" s="7">
        <v>600</v>
      </c>
      <c r="G13" s="7">
        <v>4</v>
      </c>
      <c r="H13" s="7">
        <v>800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>C13+E13+G13+I13</f>
        <v>20</v>
      </c>
      <c r="R13" s="7">
        <f t="shared" ref="R13:R17" si="0">D13+F13+H13+J13</f>
        <v>1900</v>
      </c>
    </row>
    <row r="14" s="1" customFormat="1" ht="18" customHeight="1" spans="1:18">
      <c r="A14" s="8"/>
      <c r="B14" s="2" t="s">
        <v>19</v>
      </c>
      <c r="C14" s="7">
        <v>47</v>
      </c>
      <c r="D14" s="7">
        <v>2350</v>
      </c>
      <c r="E14" s="7">
        <v>36</v>
      </c>
      <c r="F14" s="7">
        <v>3600</v>
      </c>
      <c r="G14" s="7">
        <v>11</v>
      </c>
      <c r="H14" s="7">
        <v>2200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>C14+E14+G14+I14</f>
        <v>94</v>
      </c>
      <c r="R14" s="7">
        <f t="shared" si="0"/>
        <v>8150</v>
      </c>
    </row>
    <row r="15" s="1" customFormat="1" ht="18" customHeight="1" spans="1:18">
      <c r="A15" s="4" t="s">
        <v>24</v>
      </c>
      <c r="B15" s="2" t="s">
        <v>18</v>
      </c>
      <c r="C15" s="7">
        <v>0</v>
      </c>
      <c r="D15" s="7">
        <v>0</v>
      </c>
      <c r="E15" s="7">
        <v>6</v>
      </c>
      <c r="F15" s="7">
        <v>600</v>
      </c>
      <c r="G15" s="7">
        <v>2</v>
      </c>
      <c r="H15" s="7">
        <v>400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ref="Q15:Q19" si="1">C15+E15+G15</f>
        <v>8</v>
      </c>
      <c r="R15" s="7">
        <f>D15+F15+H15+P15</f>
        <v>1000</v>
      </c>
    </row>
    <row r="16" s="1" customFormat="1" ht="18" customHeight="1" spans="1:18">
      <c r="A16" s="8"/>
      <c r="B16" s="2" t="s">
        <v>19</v>
      </c>
      <c r="C16" s="7">
        <v>27</v>
      </c>
      <c r="D16" s="7">
        <v>1350</v>
      </c>
      <c r="E16" s="7">
        <v>17</v>
      </c>
      <c r="F16" s="7">
        <v>1700</v>
      </c>
      <c r="G16" s="7">
        <v>4</v>
      </c>
      <c r="H16" s="7">
        <v>800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1"/>
        <v>48</v>
      </c>
      <c r="R16" s="7">
        <f>D16+F16+H16+P16</f>
        <v>3850</v>
      </c>
    </row>
    <row r="17" s="1" customFormat="1" ht="18" customHeight="1" spans="1:18">
      <c r="A17" s="4" t="s">
        <v>25</v>
      </c>
      <c r="B17" s="2" t="s">
        <v>18</v>
      </c>
      <c r="C17" s="12">
        <v>1</v>
      </c>
      <c r="D17" s="7">
        <v>50</v>
      </c>
      <c r="E17" s="12">
        <v>3</v>
      </c>
      <c r="F17" s="7">
        <v>300</v>
      </c>
      <c r="G17" s="12">
        <v>2</v>
      </c>
      <c r="H17" s="7">
        <v>400</v>
      </c>
      <c r="I17" s="7">
        <v>0</v>
      </c>
      <c r="J17" s="7">
        <v>0</v>
      </c>
      <c r="K17" s="12">
        <v>0</v>
      </c>
      <c r="L17" s="7">
        <v>0</v>
      </c>
      <c r="M17" s="12">
        <v>0</v>
      </c>
      <c r="N17" s="7">
        <v>0</v>
      </c>
      <c r="O17" s="7">
        <v>0</v>
      </c>
      <c r="P17" s="7">
        <v>0</v>
      </c>
      <c r="Q17" s="7">
        <v>6</v>
      </c>
      <c r="R17" s="7">
        <f t="shared" si="0"/>
        <v>750</v>
      </c>
    </row>
    <row r="18" s="1" customFormat="1" ht="18" customHeight="1" spans="1:18">
      <c r="A18" s="8"/>
      <c r="B18" s="2" t="s">
        <v>19</v>
      </c>
      <c r="C18" s="12">
        <v>61</v>
      </c>
      <c r="D18" s="7">
        <v>3100</v>
      </c>
      <c r="E18" s="12">
        <v>41</v>
      </c>
      <c r="F18" s="12">
        <v>4100</v>
      </c>
      <c r="G18" s="12">
        <v>19</v>
      </c>
      <c r="H18" s="7">
        <v>3800</v>
      </c>
      <c r="I18" s="7">
        <v>0</v>
      </c>
      <c r="J18" s="7">
        <v>0</v>
      </c>
      <c r="K18" s="12">
        <v>4</v>
      </c>
      <c r="L18" s="7">
        <v>250</v>
      </c>
      <c r="M18" s="12">
        <v>1</v>
      </c>
      <c r="N18" s="7">
        <v>0</v>
      </c>
      <c r="O18" s="7">
        <v>0</v>
      </c>
      <c r="P18" s="7">
        <v>0</v>
      </c>
      <c r="Q18" s="7">
        <v>121</v>
      </c>
      <c r="R18" s="7">
        <v>11000</v>
      </c>
    </row>
    <row r="19" s="1" customFormat="1" ht="18" customHeight="1" spans="1:18">
      <c r="A19" s="4" t="s">
        <v>26</v>
      </c>
      <c r="B19" s="2" t="s">
        <v>18</v>
      </c>
      <c r="C19" s="12">
        <v>17</v>
      </c>
      <c r="D19" s="12">
        <v>850</v>
      </c>
      <c r="E19" s="12">
        <v>12</v>
      </c>
      <c r="F19" s="12">
        <v>1200</v>
      </c>
      <c r="G19" s="12">
        <v>8</v>
      </c>
      <c r="H19" s="12">
        <v>1600</v>
      </c>
      <c r="I19" s="12">
        <v>0</v>
      </c>
      <c r="J19" s="12">
        <v>0</v>
      </c>
      <c r="K19" s="12">
        <v>1</v>
      </c>
      <c r="L19" s="12">
        <v>50</v>
      </c>
      <c r="M19" s="12">
        <v>0</v>
      </c>
      <c r="N19" s="12">
        <v>0</v>
      </c>
      <c r="O19" s="12">
        <v>0</v>
      </c>
      <c r="P19" s="12">
        <v>0</v>
      </c>
      <c r="Q19" s="12">
        <f t="shared" si="1"/>
        <v>37</v>
      </c>
      <c r="R19" s="12">
        <f>D19+F19+H19</f>
        <v>3650</v>
      </c>
    </row>
    <row r="20" s="1" customFormat="1" ht="18" customHeight="1" spans="1:18">
      <c r="A20" s="8"/>
      <c r="B20" s="2" t="s">
        <v>19</v>
      </c>
      <c r="C20" s="12">
        <v>76</v>
      </c>
      <c r="D20" s="12">
        <v>3800</v>
      </c>
      <c r="E20" s="12">
        <v>35</v>
      </c>
      <c r="F20" s="12">
        <v>3500</v>
      </c>
      <c r="G20" s="12">
        <v>19</v>
      </c>
      <c r="H20" s="12">
        <v>3800</v>
      </c>
      <c r="I20" s="12">
        <v>0</v>
      </c>
      <c r="J20" s="12">
        <v>0</v>
      </c>
      <c r="K20" s="12">
        <v>3</v>
      </c>
      <c r="L20" s="12">
        <v>300</v>
      </c>
      <c r="M20" s="12">
        <v>0</v>
      </c>
      <c r="N20" s="12">
        <v>0</v>
      </c>
      <c r="O20" s="12">
        <v>0</v>
      </c>
      <c r="P20" s="12">
        <v>0</v>
      </c>
      <c r="Q20" s="12">
        <f>C20+E20++G20</f>
        <v>130</v>
      </c>
      <c r="R20" s="12">
        <f>D20+F20+H20</f>
        <v>11100</v>
      </c>
    </row>
    <row r="21" s="1" customFormat="1" ht="18" customHeight="1" spans="1:18">
      <c r="A21" s="13" t="s">
        <v>27</v>
      </c>
      <c r="B21" s="2" t="s">
        <v>18</v>
      </c>
      <c r="C21" s="12">
        <v>4</v>
      </c>
      <c r="D21" s="12">
        <v>200</v>
      </c>
      <c r="E21" s="12">
        <v>8</v>
      </c>
      <c r="F21" s="12">
        <v>800</v>
      </c>
      <c r="G21" s="12">
        <v>4</v>
      </c>
      <c r="H21" s="12">
        <v>800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f>C21+E21+G21+I21</f>
        <v>16</v>
      </c>
      <c r="R21" s="12">
        <f>D21+F21+H21+J21</f>
        <v>1800</v>
      </c>
    </row>
    <row r="22" s="1" customFormat="1" ht="18" customHeight="1" spans="1:18">
      <c r="A22" s="14"/>
      <c r="B22" s="2" t="s">
        <v>19</v>
      </c>
      <c r="C22" s="12">
        <v>40</v>
      </c>
      <c r="D22" s="12">
        <v>2000</v>
      </c>
      <c r="E22" s="12">
        <v>14</v>
      </c>
      <c r="F22" s="12">
        <v>1400</v>
      </c>
      <c r="G22" s="12">
        <v>3</v>
      </c>
      <c r="H22" s="12">
        <v>600</v>
      </c>
      <c r="I22" s="12">
        <v>0</v>
      </c>
      <c r="J22" s="12">
        <v>0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2">
        <f>C22+E22+G22+I22</f>
        <v>57</v>
      </c>
      <c r="R22" s="12">
        <f>D22+F22+H22+J22</f>
        <v>4000</v>
      </c>
    </row>
    <row r="23" s="1" customFormat="1" ht="18" customHeight="1" spans="1:18">
      <c r="A23" s="9" t="s">
        <v>28</v>
      </c>
      <c r="B23" s="10" t="s">
        <v>18</v>
      </c>
      <c r="C23" s="12">
        <v>13</v>
      </c>
      <c r="D23" s="12">
        <v>650</v>
      </c>
      <c r="E23" s="12">
        <v>10</v>
      </c>
      <c r="F23" s="12">
        <v>1000</v>
      </c>
      <c r="G23" s="12">
        <v>2</v>
      </c>
      <c r="H23" s="12">
        <v>400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f>SUM(C23+E23+G23+I23)</f>
        <v>25</v>
      </c>
      <c r="R23" s="12">
        <f>SUM(D23+F23+H23+J23)</f>
        <v>2050</v>
      </c>
    </row>
    <row r="24" s="1" customFormat="1" ht="18" customHeight="1" spans="1:18">
      <c r="A24" s="11"/>
      <c r="B24" s="10" t="s">
        <v>19</v>
      </c>
      <c r="C24" s="12">
        <v>49</v>
      </c>
      <c r="D24" s="12">
        <v>2450</v>
      </c>
      <c r="E24" s="12">
        <v>32</v>
      </c>
      <c r="F24" s="12">
        <v>3200</v>
      </c>
      <c r="G24" s="12">
        <v>15</v>
      </c>
      <c r="H24" s="12">
        <v>3000</v>
      </c>
      <c r="I24" s="12">
        <v>0</v>
      </c>
      <c r="J24" s="12">
        <v>0</v>
      </c>
      <c r="K24" s="12">
        <v>1</v>
      </c>
      <c r="L24" s="12">
        <v>50</v>
      </c>
      <c r="M24" s="12">
        <v>2</v>
      </c>
      <c r="N24" s="12">
        <v>0</v>
      </c>
      <c r="O24" s="12">
        <v>0</v>
      </c>
      <c r="P24" s="12">
        <v>0</v>
      </c>
      <c r="Q24" s="12">
        <f>SUM(C24+E24+G24)</f>
        <v>96</v>
      </c>
      <c r="R24" s="12">
        <f>SUM(D24+F24+H24+J24)</f>
        <v>8650</v>
      </c>
    </row>
    <row r="25" s="1" customFormat="1" ht="18" customHeight="1" spans="1:18">
      <c r="A25" s="4" t="s">
        <v>29</v>
      </c>
      <c r="B25" s="2" t="s">
        <v>18</v>
      </c>
      <c r="C25" s="12">
        <v>8</v>
      </c>
      <c r="D25" s="12">
        <v>400</v>
      </c>
      <c r="E25" s="12">
        <v>14</v>
      </c>
      <c r="F25" s="12">
        <v>1400</v>
      </c>
      <c r="G25" s="12">
        <v>5</v>
      </c>
      <c r="H25" s="12">
        <v>1000</v>
      </c>
      <c r="I25" s="12">
        <v>0</v>
      </c>
      <c r="J25" s="12">
        <v>0</v>
      </c>
      <c r="K25" s="12">
        <v>1</v>
      </c>
      <c r="L25" s="12">
        <v>50</v>
      </c>
      <c r="M25" s="12">
        <v>0</v>
      </c>
      <c r="N25" s="12">
        <v>0</v>
      </c>
      <c r="O25" s="12">
        <v>0</v>
      </c>
      <c r="P25" s="12">
        <v>0</v>
      </c>
      <c r="Q25" s="12">
        <v>27</v>
      </c>
      <c r="R25" s="12">
        <v>2800</v>
      </c>
    </row>
    <row r="26" s="1" customFormat="1" ht="18" customHeight="1" spans="1:18">
      <c r="A26" s="8"/>
      <c r="B26" s="2" t="s">
        <v>19</v>
      </c>
      <c r="C26" s="12">
        <v>89</v>
      </c>
      <c r="D26" s="12">
        <v>4450</v>
      </c>
      <c r="E26" s="12">
        <v>48</v>
      </c>
      <c r="F26" s="12">
        <v>4800</v>
      </c>
      <c r="G26" s="12">
        <v>33</v>
      </c>
      <c r="H26" s="12">
        <v>6600</v>
      </c>
      <c r="I26" s="12">
        <v>0</v>
      </c>
      <c r="J26" s="12">
        <v>0</v>
      </c>
      <c r="K26" s="12">
        <v>0</v>
      </c>
      <c r="L26" s="12">
        <v>0</v>
      </c>
      <c r="M26" s="12">
        <v>1</v>
      </c>
      <c r="N26" s="12">
        <v>0</v>
      </c>
      <c r="O26" s="12">
        <v>0</v>
      </c>
      <c r="P26" s="12">
        <v>0</v>
      </c>
      <c r="Q26" s="12">
        <v>170</v>
      </c>
      <c r="R26" s="12">
        <v>15850</v>
      </c>
    </row>
    <row r="27" s="1" customFormat="1" ht="18" customHeight="1" spans="1:18">
      <c r="A27" s="4" t="s">
        <v>30</v>
      </c>
      <c r="B27" s="2" t="s">
        <v>18</v>
      </c>
      <c r="C27" s="12">
        <v>23</v>
      </c>
      <c r="D27" s="12">
        <v>1200</v>
      </c>
      <c r="E27" s="12">
        <v>7</v>
      </c>
      <c r="F27" s="12">
        <v>700</v>
      </c>
      <c r="G27" s="12">
        <v>6</v>
      </c>
      <c r="H27" s="12">
        <v>1200</v>
      </c>
      <c r="I27" s="12">
        <v>0</v>
      </c>
      <c r="J27" s="12">
        <v>0</v>
      </c>
      <c r="K27" s="12">
        <v>1</v>
      </c>
      <c r="L27" s="12">
        <v>100</v>
      </c>
      <c r="M27" s="12">
        <v>0</v>
      </c>
      <c r="N27" s="12">
        <v>0</v>
      </c>
      <c r="O27" s="12">
        <v>1</v>
      </c>
      <c r="P27" s="12">
        <v>0</v>
      </c>
      <c r="Q27" s="12">
        <v>36</v>
      </c>
      <c r="R27" s="12">
        <v>3100</v>
      </c>
    </row>
    <row r="28" s="1" customFormat="1" ht="18" customHeight="1" spans="1:18">
      <c r="A28" s="8"/>
      <c r="B28" s="2" t="s">
        <v>19</v>
      </c>
      <c r="C28" s="12">
        <v>58</v>
      </c>
      <c r="D28" s="12">
        <v>2900</v>
      </c>
      <c r="E28" s="12">
        <v>26</v>
      </c>
      <c r="F28" s="12">
        <v>2600</v>
      </c>
      <c r="G28" s="12">
        <v>13</v>
      </c>
      <c r="H28" s="12">
        <v>2600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 s="12">
        <v>0</v>
      </c>
      <c r="Q28" s="12">
        <v>97</v>
      </c>
      <c r="R28" s="12">
        <v>8100</v>
      </c>
    </row>
    <row r="29" s="1" customFormat="1" ht="18" customHeight="1" spans="1:18">
      <c r="A29" s="2" t="s">
        <v>31</v>
      </c>
      <c r="B29" s="2" t="s">
        <v>18</v>
      </c>
      <c r="C29" s="12">
        <v>8</v>
      </c>
      <c r="D29" s="12">
        <v>400</v>
      </c>
      <c r="E29" s="12">
        <v>4</v>
      </c>
      <c r="F29" s="12">
        <v>400</v>
      </c>
      <c r="G29" s="12">
        <v>2</v>
      </c>
      <c r="H29" s="12">
        <v>400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14</v>
      </c>
      <c r="R29" s="12">
        <v>1200</v>
      </c>
    </row>
    <row r="30" s="1" customFormat="1" ht="18" customHeight="1" spans="1:18">
      <c r="A30" s="2"/>
      <c r="B30" s="2" t="s">
        <v>19</v>
      </c>
      <c r="C30" s="12">
        <v>50</v>
      </c>
      <c r="D30" s="12">
        <v>2500</v>
      </c>
      <c r="E30" s="12">
        <v>17</v>
      </c>
      <c r="F30" s="12">
        <v>1700</v>
      </c>
      <c r="G30" s="12">
        <v>8</v>
      </c>
      <c r="H30" s="12">
        <v>1600</v>
      </c>
      <c r="I30" s="12">
        <v>2</v>
      </c>
      <c r="J30" s="12">
        <v>1000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77</v>
      </c>
      <c r="R30" s="12">
        <v>6800</v>
      </c>
    </row>
    <row r="31" s="1" customFormat="1" ht="18" customHeight="1" spans="1:18">
      <c r="A31" s="15" t="s">
        <v>32</v>
      </c>
      <c r="B31" s="10" t="s">
        <v>18</v>
      </c>
      <c r="C31" s="12">
        <v>6</v>
      </c>
      <c r="D31" s="12">
        <v>300</v>
      </c>
      <c r="E31" s="12">
        <v>7</v>
      </c>
      <c r="F31" s="12">
        <v>700</v>
      </c>
      <c r="G31" s="12">
        <v>9</v>
      </c>
      <c r="H31" s="12">
        <v>1800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f>C31+E31+G31+I31</f>
        <v>22</v>
      </c>
      <c r="R31" s="12">
        <f t="shared" ref="R31:R34" si="2">D31+F31+H31+J31</f>
        <v>2800</v>
      </c>
    </row>
    <row r="32" s="1" customFormat="1" ht="18" customHeight="1" spans="1:18">
      <c r="A32" s="16"/>
      <c r="B32" s="10" t="s">
        <v>19</v>
      </c>
      <c r="C32" s="12">
        <v>48</v>
      </c>
      <c r="D32" s="12">
        <v>2400</v>
      </c>
      <c r="E32" s="12">
        <v>24</v>
      </c>
      <c r="F32" s="12">
        <v>2400</v>
      </c>
      <c r="G32" s="12">
        <v>12</v>
      </c>
      <c r="H32" s="12">
        <v>2400</v>
      </c>
      <c r="I32" s="12">
        <v>0</v>
      </c>
      <c r="J32" s="12">
        <v>0</v>
      </c>
      <c r="K32" s="12">
        <v>1</v>
      </c>
      <c r="L32" s="12">
        <v>50</v>
      </c>
      <c r="M32" s="12">
        <v>0</v>
      </c>
      <c r="N32" s="12">
        <v>0</v>
      </c>
      <c r="O32" s="12">
        <v>0</v>
      </c>
      <c r="P32" s="12">
        <v>0</v>
      </c>
      <c r="Q32" s="12">
        <f>C32+E32+G32+I32</f>
        <v>84</v>
      </c>
      <c r="R32" s="12">
        <f t="shared" si="2"/>
        <v>7200</v>
      </c>
    </row>
    <row r="33" s="1" customFormat="1" ht="18" customHeight="1" spans="1:18">
      <c r="A33" s="2" t="s">
        <v>33</v>
      </c>
      <c r="B33" s="2" t="s">
        <v>18</v>
      </c>
      <c r="C33" s="12">
        <v>15</v>
      </c>
      <c r="D33" s="12">
        <v>750</v>
      </c>
      <c r="E33" s="12">
        <v>14</v>
      </c>
      <c r="F33" s="12">
        <v>1400</v>
      </c>
      <c r="G33" s="12">
        <v>7</v>
      </c>
      <c r="H33" s="12">
        <v>1400</v>
      </c>
      <c r="I33" s="12">
        <v>0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f t="shared" ref="Q33:Q40" si="3">SUM(C33+E33+G33+I33)</f>
        <v>36</v>
      </c>
      <c r="R33" s="12">
        <f t="shared" si="2"/>
        <v>3550</v>
      </c>
    </row>
    <row r="34" s="1" customFormat="1" ht="18" customHeight="1" spans="1:18">
      <c r="A34" s="2"/>
      <c r="B34" s="2" t="s">
        <v>19</v>
      </c>
      <c r="C34" s="12">
        <v>53</v>
      </c>
      <c r="D34" s="12">
        <v>2650</v>
      </c>
      <c r="E34" s="12">
        <v>27</v>
      </c>
      <c r="F34" s="12">
        <v>2700</v>
      </c>
      <c r="G34" s="12">
        <v>8</v>
      </c>
      <c r="H34" s="12">
        <v>1600</v>
      </c>
      <c r="I34" s="12">
        <v>0</v>
      </c>
      <c r="J34" s="12">
        <v>0</v>
      </c>
      <c r="K34" s="12">
        <v>1</v>
      </c>
      <c r="L34" s="12">
        <v>50</v>
      </c>
      <c r="M34" s="12">
        <v>1</v>
      </c>
      <c r="N34" s="12">
        <v>0</v>
      </c>
      <c r="O34" s="12">
        <v>0</v>
      </c>
      <c r="P34" s="12">
        <v>0</v>
      </c>
      <c r="Q34" s="12">
        <f t="shared" si="3"/>
        <v>88</v>
      </c>
      <c r="R34" s="12">
        <f t="shared" si="2"/>
        <v>6950</v>
      </c>
    </row>
    <row r="35" s="1" customFormat="1" ht="18" customHeight="1" spans="1:18">
      <c r="A35" s="13" t="s">
        <v>34</v>
      </c>
      <c r="B35" s="2" t="s">
        <v>18</v>
      </c>
      <c r="C35" s="12">
        <v>2</v>
      </c>
      <c r="D35" s="12">
        <v>100</v>
      </c>
      <c r="E35" s="12">
        <v>7</v>
      </c>
      <c r="F35" s="12">
        <v>700</v>
      </c>
      <c r="G35" s="12">
        <v>6</v>
      </c>
      <c r="H35" s="12">
        <v>1200</v>
      </c>
      <c r="I35" s="12">
        <v>0</v>
      </c>
      <c r="J35" s="12">
        <v>0</v>
      </c>
      <c r="K35" s="12">
        <v>0</v>
      </c>
      <c r="L35" s="12">
        <v>0</v>
      </c>
      <c r="M35" s="12">
        <v>2</v>
      </c>
      <c r="N35" s="12">
        <v>0</v>
      </c>
      <c r="O35" s="12">
        <v>0</v>
      </c>
      <c r="P35" s="12">
        <v>0</v>
      </c>
      <c r="Q35" s="12">
        <f t="shared" si="3"/>
        <v>15</v>
      </c>
      <c r="R35" s="12">
        <f t="shared" ref="R35:R40" si="4">SUM(D35+F35+H35+J35)</f>
        <v>2000</v>
      </c>
    </row>
    <row r="36" s="1" customFormat="1" ht="18" customHeight="1" spans="1:18">
      <c r="A36" s="14"/>
      <c r="B36" s="2" t="s">
        <v>19</v>
      </c>
      <c r="C36" s="12">
        <v>24</v>
      </c>
      <c r="D36" s="12">
        <v>1200</v>
      </c>
      <c r="E36" s="12">
        <v>19</v>
      </c>
      <c r="F36" s="12">
        <v>1900</v>
      </c>
      <c r="G36" s="12">
        <v>10</v>
      </c>
      <c r="H36" s="12">
        <v>2000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 s="12">
        <v>0</v>
      </c>
      <c r="Q36" s="12">
        <f t="shared" si="3"/>
        <v>53</v>
      </c>
      <c r="R36" s="12">
        <f t="shared" si="4"/>
        <v>5100</v>
      </c>
    </row>
    <row r="37" s="1" customFormat="1" ht="18" customHeight="1" spans="1:18">
      <c r="A37" s="3" t="s">
        <v>35</v>
      </c>
      <c r="B37" s="3" t="s">
        <v>18</v>
      </c>
      <c r="C37" s="12">
        <v>3</v>
      </c>
      <c r="D37" s="12">
        <v>150</v>
      </c>
      <c r="E37" s="12">
        <v>13</v>
      </c>
      <c r="F37" s="12">
        <v>1300</v>
      </c>
      <c r="G37" s="12">
        <v>10</v>
      </c>
      <c r="H37" s="12">
        <v>2000</v>
      </c>
      <c r="I37" s="12">
        <v>1</v>
      </c>
      <c r="J37" s="12">
        <v>500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3"/>
        <v>27</v>
      </c>
      <c r="R37" s="12">
        <f t="shared" si="4"/>
        <v>3950</v>
      </c>
    </row>
    <row r="38" s="1" customFormat="1" ht="18" customHeight="1" spans="1:18">
      <c r="A38" s="3"/>
      <c r="B38" s="3" t="s">
        <v>19</v>
      </c>
      <c r="C38" s="12">
        <v>75</v>
      </c>
      <c r="D38" s="12">
        <v>3750</v>
      </c>
      <c r="E38" s="12">
        <v>21</v>
      </c>
      <c r="F38" s="12">
        <v>2100</v>
      </c>
      <c r="G38" s="12">
        <v>7</v>
      </c>
      <c r="H38" s="12">
        <v>1400</v>
      </c>
      <c r="I38" s="12">
        <v>0</v>
      </c>
      <c r="J38" s="12">
        <v>0</v>
      </c>
      <c r="K38" s="12">
        <v>1</v>
      </c>
      <c r="L38" s="12">
        <v>50</v>
      </c>
      <c r="M38" s="12">
        <v>1</v>
      </c>
      <c r="N38" s="12">
        <v>0</v>
      </c>
      <c r="O38" s="12">
        <v>1</v>
      </c>
      <c r="P38" s="12">
        <v>0</v>
      </c>
      <c r="Q38" s="12">
        <f t="shared" si="3"/>
        <v>103</v>
      </c>
      <c r="R38" s="12">
        <f t="shared" si="4"/>
        <v>7250</v>
      </c>
    </row>
    <row r="39" s="1" customFormat="1" ht="18" customHeight="1" spans="1:18">
      <c r="A39" s="13" t="s">
        <v>36</v>
      </c>
      <c r="B39" s="2" t="s">
        <v>18</v>
      </c>
      <c r="C39" s="17">
        <v>25</v>
      </c>
      <c r="D39" s="17">
        <v>1250</v>
      </c>
      <c r="E39" s="17">
        <v>11</v>
      </c>
      <c r="F39" s="17">
        <v>1100</v>
      </c>
      <c r="G39" s="17">
        <v>3</v>
      </c>
      <c r="H39" s="17">
        <v>600</v>
      </c>
      <c r="I39" s="17">
        <v>0</v>
      </c>
      <c r="J39" s="17">
        <v>0</v>
      </c>
      <c r="K39" s="17">
        <v>2</v>
      </c>
      <c r="L39" s="17">
        <v>100</v>
      </c>
      <c r="M39" s="17">
        <v>0</v>
      </c>
      <c r="N39" s="17">
        <v>0</v>
      </c>
      <c r="O39" s="17">
        <v>0</v>
      </c>
      <c r="P39" s="17">
        <v>0</v>
      </c>
      <c r="Q39" s="20">
        <f t="shared" si="3"/>
        <v>39</v>
      </c>
      <c r="R39" s="20">
        <f t="shared" si="4"/>
        <v>2950</v>
      </c>
    </row>
    <row r="40" s="1" customFormat="1" ht="18" customHeight="1" spans="1:18">
      <c r="A40" s="14"/>
      <c r="B40" s="2" t="s">
        <v>19</v>
      </c>
      <c r="C40" s="17">
        <v>62</v>
      </c>
      <c r="D40" s="17">
        <v>3100</v>
      </c>
      <c r="E40" s="17">
        <v>36</v>
      </c>
      <c r="F40" s="17">
        <v>3600</v>
      </c>
      <c r="G40" s="17">
        <v>16</v>
      </c>
      <c r="H40" s="17">
        <v>3200</v>
      </c>
      <c r="I40" s="17">
        <v>0</v>
      </c>
      <c r="J40" s="17">
        <v>0</v>
      </c>
      <c r="K40" s="17">
        <v>0</v>
      </c>
      <c r="L40" s="17">
        <v>0</v>
      </c>
      <c r="M40" s="17">
        <v>4</v>
      </c>
      <c r="N40" s="17">
        <v>0</v>
      </c>
      <c r="O40" s="17">
        <v>0</v>
      </c>
      <c r="P40" s="17">
        <v>0</v>
      </c>
      <c r="Q40" s="20">
        <f t="shared" si="3"/>
        <v>114</v>
      </c>
      <c r="R40" s="20">
        <f t="shared" si="4"/>
        <v>9900</v>
      </c>
    </row>
    <row r="41" s="1" customFormat="1" ht="18" customHeight="1" spans="1:18">
      <c r="A41" s="13" t="s">
        <v>37</v>
      </c>
      <c r="B41" s="2" t="s">
        <v>18</v>
      </c>
      <c r="C41" s="17">
        <v>17</v>
      </c>
      <c r="D41" s="17">
        <v>850</v>
      </c>
      <c r="E41" s="17">
        <v>6</v>
      </c>
      <c r="F41" s="17">
        <v>600</v>
      </c>
      <c r="G41" s="17">
        <v>7</v>
      </c>
      <c r="H41" s="17">
        <v>1400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f>C41+E41+G41</f>
        <v>30</v>
      </c>
      <c r="R41" s="17">
        <f t="shared" ref="R41:R44" si="5">D41+F41+H41+J41</f>
        <v>2850</v>
      </c>
    </row>
    <row r="42" s="1" customFormat="1" ht="18" customHeight="1" spans="1:18">
      <c r="A42" s="14"/>
      <c r="B42" s="2" t="s">
        <v>19</v>
      </c>
      <c r="C42" s="17">
        <v>50</v>
      </c>
      <c r="D42" s="17">
        <v>2500</v>
      </c>
      <c r="E42" s="17">
        <v>25</v>
      </c>
      <c r="F42" s="17">
        <v>2500</v>
      </c>
      <c r="G42" s="17">
        <v>6</v>
      </c>
      <c r="H42" s="17">
        <v>1200</v>
      </c>
      <c r="I42" s="17">
        <v>1</v>
      </c>
      <c r="J42" s="17">
        <v>500</v>
      </c>
      <c r="K42" s="17">
        <v>1</v>
      </c>
      <c r="L42" s="17">
        <v>50</v>
      </c>
      <c r="M42" s="17">
        <v>0</v>
      </c>
      <c r="N42" s="17">
        <v>0</v>
      </c>
      <c r="O42" s="17">
        <v>0</v>
      </c>
      <c r="P42" s="17">
        <v>0</v>
      </c>
      <c r="Q42" s="17">
        <f>C42+E42+G42+I42</f>
        <v>82</v>
      </c>
      <c r="R42" s="17">
        <f t="shared" si="5"/>
        <v>6700</v>
      </c>
    </row>
    <row r="43" s="1" customFormat="1" ht="18" customHeight="1" spans="1:18">
      <c r="A43" s="13" t="s">
        <v>38</v>
      </c>
      <c r="B43" s="2" t="s">
        <v>18</v>
      </c>
      <c r="C43" s="17">
        <v>13</v>
      </c>
      <c r="D43" s="17">
        <v>650</v>
      </c>
      <c r="E43" s="17">
        <v>12</v>
      </c>
      <c r="F43" s="17">
        <v>1200</v>
      </c>
      <c r="G43" s="17">
        <v>7</v>
      </c>
      <c r="H43" s="17">
        <v>1400</v>
      </c>
      <c r="I43" s="17">
        <v>0</v>
      </c>
      <c r="J43" s="17">
        <v>0</v>
      </c>
      <c r="K43" s="17">
        <v>1</v>
      </c>
      <c r="L43" s="17">
        <v>50</v>
      </c>
      <c r="M43" s="17">
        <v>0</v>
      </c>
      <c r="N43" s="17">
        <v>0</v>
      </c>
      <c r="O43" s="17">
        <v>0</v>
      </c>
      <c r="P43" s="17">
        <v>0</v>
      </c>
      <c r="Q43" s="17">
        <f>E43+C43+G43+I43</f>
        <v>32</v>
      </c>
      <c r="R43" s="17">
        <f t="shared" si="5"/>
        <v>3250</v>
      </c>
    </row>
    <row r="44" s="1" customFormat="1" ht="18" customHeight="1" spans="1:18">
      <c r="A44" s="14"/>
      <c r="B44" s="2" t="s">
        <v>19</v>
      </c>
      <c r="C44" s="17">
        <v>77</v>
      </c>
      <c r="D44" s="17">
        <v>3850</v>
      </c>
      <c r="E44" s="17">
        <v>37</v>
      </c>
      <c r="F44" s="17">
        <v>3700</v>
      </c>
      <c r="G44" s="17">
        <v>13</v>
      </c>
      <c r="H44" s="17">
        <v>2600</v>
      </c>
      <c r="I44" s="17">
        <v>1</v>
      </c>
      <c r="J44" s="17">
        <v>500</v>
      </c>
      <c r="K44" s="17">
        <v>0</v>
      </c>
      <c r="L44" s="17">
        <v>0</v>
      </c>
      <c r="M44" s="17">
        <v>1</v>
      </c>
      <c r="N44" s="17">
        <v>0</v>
      </c>
      <c r="O44" s="17">
        <v>0</v>
      </c>
      <c r="P44" s="17">
        <v>0</v>
      </c>
      <c r="Q44" s="17">
        <f>E44+C44+G44+I44</f>
        <v>128</v>
      </c>
      <c r="R44" s="17">
        <f t="shared" si="5"/>
        <v>10650</v>
      </c>
    </row>
    <row r="45" s="1" customFormat="1" ht="18" customHeight="1" spans="1:18">
      <c r="A45" s="4" t="s">
        <v>39</v>
      </c>
      <c r="B45" s="2" t="s">
        <v>18</v>
      </c>
      <c r="C45" s="17">
        <v>8</v>
      </c>
      <c r="D45" s="17">
        <v>400</v>
      </c>
      <c r="E45" s="17">
        <v>11</v>
      </c>
      <c r="F45" s="17">
        <v>1100</v>
      </c>
      <c r="G45" s="17">
        <v>10</v>
      </c>
      <c r="H45" s="17">
        <v>2000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7">
        <v>0</v>
      </c>
      <c r="O45" s="17">
        <v>0</v>
      </c>
      <c r="P45" s="17">
        <v>0</v>
      </c>
      <c r="Q45" s="17">
        <f>C45+E45+G45</f>
        <v>29</v>
      </c>
      <c r="R45" s="17">
        <f>D45+F45+H45</f>
        <v>3500</v>
      </c>
    </row>
    <row r="46" s="1" customFormat="1" ht="18" customHeight="1" spans="1:18">
      <c r="A46" s="8"/>
      <c r="B46" s="2" t="s">
        <v>19</v>
      </c>
      <c r="C46" s="17">
        <v>123</v>
      </c>
      <c r="D46" s="17">
        <v>6150</v>
      </c>
      <c r="E46" s="17">
        <v>49</v>
      </c>
      <c r="F46" s="17">
        <v>4900</v>
      </c>
      <c r="G46" s="17">
        <v>13</v>
      </c>
      <c r="H46" s="17">
        <v>2600</v>
      </c>
      <c r="I46" s="17">
        <v>1</v>
      </c>
      <c r="J46" s="17">
        <v>500</v>
      </c>
      <c r="K46" s="17">
        <v>2</v>
      </c>
      <c r="L46" s="17">
        <v>100</v>
      </c>
      <c r="M46" s="17">
        <v>0</v>
      </c>
      <c r="N46" s="17">
        <v>0</v>
      </c>
      <c r="O46" s="17">
        <v>0</v>
      </c>
      <c r="P46" s="17">
        <v>0</v>
      </c>
      <c r="Q46" s="17">
        <f>C46+E46+G46+I46</f>
        <v>186</v>
      </c>
      <c r="R46" s="17">
        <f>D46+F46+H46+J46</f>
        <v>14150</v>
      </c>
    </row>
    <row r="47" s="1" customFormat="1" ht="18" customHeight="1" spans="1:18">
      <c r="A47" s="2" t="s">
        <v>40</v>
      </c>
      <c r="B47" s="2" t="s">
        <v>18</v>
      </c>
      <c r="C47" s="17">
        <v>17</v>
      </c>
      <c r="D47" s="17">
        <v>850</v>
      </c>
      <c r="E47" s="17">
        <v>6</v>
      </c>
      <c r="F47" s="17">
        <v>600</v>
      </c>
      <c r="G47" s="17">
        <v>11</v>
      </c>
      <c r="H47" s="17">
        <v>2200</v>
      </c>
      <c r="I47" s="17">
        <v>0</v>
      </c>
      <c r="J47" s="17">
        <v>0</v>
      </c>
      <c r="K47" s="17">
        <v>1</v>
      </c>
      <c r="L47" s="17">
        <v>50</v>
      </c>
      <c r="M47" s="17">
        <v>1</v>
      </c>
      <c r="N47" s="17">
        <v>0</v>
      </c>
      <c r="O47" s="17">
        <v>0</v>
      </c>
      <c r="P47" s="17">
        <v>0</v>
      </c>
      <c r="Q47" s="17">
        <v>34</v>
      </c>
      <c r="R47" s="17">
        <v>3650</v>
      </c>
    </row>
    <row r="48" s="1" customFormat="1" ht="18" customHeight="1" spans="1:18">
      <c r="A48" s="2"/>
      <c r="B48" s="2" t="s">
        <v>19</v>
      </c>
      <c r="C48" s="17">
        <v>82</v>
      </c>
      <c r="D48" s="17">
        <v>4100</v>
      </c>
      <c r="E48" s="17">
        <v>40</v>
      </c>
      <c r="F48" s="17">
        <v>4000</v>
      </c>
      <c r="G48" s="17">
        <v>20</v>
      </c>
      <c r="H48" s="17">
        <v>4000</v>
      </c>
      <c r="I48" s="17">
        <v>0</v>
      </c>
      <c r="J48" s="17">
        <v>0</v>
      </c>
      <c r="K48" s="17">
        <v>1</v>
      </c>
      <c r="L48" s="17">
        <v>50</v>
      </c>
      <c r="M48" s="17">
        <v>1</v>
      </c>
      <c r="N48" s="17">
        <v>0</v>
      </c>
      <c r="O48" s="17">
        <v>0</v>
      </c>
      <c r="P48" s="17">
        <v>0</v>
      </c>
      <c r="Q48" s="17">
        <v>142</v>
      </c>
      <c r="R48" s="17">
        <v>12100</v>
      </c>
    </row>
    <row r="49" s="1" customFormat="1" ht="18" customHeight="1" spans="1:18">
      <c r="A49" s="2" t="s">
        <v>41</v>
      </c>
      <c r="B49" s="3" t="s">
        <v>18</v>
      </c>
      <c r="C49" s="3">
        <f>C5+C7+C9+C11+C13+C15+C17+C19+C21+C23+C25+C27+C29+C31+C33+C35+C37+C39+C41+C43+C45+C47</f>
        <v>245</v>
      </c>
      <c r="D49" s="3">
        <f>D5+D7+D9+D11+D13+D15+D17+D19+D21+D23+D25+D27+D29+D31+D33+D35+D37+D39+D41+D43+D45+D47</f>
        <v>12300</v>
      </c>
      <c r="E49" s="3">
        <f t="shared" ref="E49:R49" si="6">E5+E7+E9+E11+E13+E15+E17+E19+E21+E23+E25+E27+E29+E31+E33+E35+E37+E39+E41+E43+E45+E47</f>
        <v>235</v>
      </c>
      <c r="F49" s="3">
        <f t="shared" si="6"/>
        <v>23500</v>
      </c>
      <c r="G49" s="3">
        <f t="shared" si="6"/>
        <v>140</v>
      </c>
      <c r="H49" s="3">
        <f t="shared" si="6"/>
        <v>28000</v>
      </c>
      <c r="I49" s="3">
        <f t="shared" si="6"/>
        <v>3</v>
      </c>
      <c r="J49" s="3">
        <f t="shared" si="6"/>
        <v>1500</v>
      </c>
      <c r="K49" s="3">
        <f t="shared" si="6"/>
        <v>7</v>
      </c>
      <c r="L49" s="3">
        <f t="shared" si="6"/>
        <v>400</v>
      </c>
      <c r="M49" s="3">
        <f t="shared" si="6"/>
        <v>5</v>
      </c>
      <c r="N49" s="19">
        <f t="shared" si="6"/>
        <v>0</v>
      </c>
      <c r="O49" s="3">
        <f t="shared" si="6"/>
        <v>1</v>
      </c>
      <c r="P49" s="3">
        <f t="shared" si="6"/>
        <v>0</v>
      </c>
      <c r="Q49" s="3">
        <f t="shared" si="6"/>
        <v>623</v>
      </c>
      <c r="R49" s="3">
        <f t="shared" si="6"/>
        <v>65300</v>
      </c>
    </row>
    <row r="50" s="1" customFormat="1" ht="18" customHeight="1" spans="1:18">
      <c r="A50" s="2"/>
      <c r="B50" s="3" t="s">
        <v>19</v>
      </c>
      <c r="C50" s="3">
        <f>C6+C8+C10+C12+C14+C16+C18+C20+C22+C24+C26+C28+C30+C32+C34+C36+C38+C40+C42+C44+C46+C48</f>
        <v>1450</v>
      </c>
      <c r="D50" s="3">
        <f t="shared" ref="D50:R50" si="7">D6+D8+D10+D12+D14+D16+D18+D20+D22+D24+D26+D28+D30+D32+D34+D36+D38+D40+D42+D44+D46+D48</f>
        <v>72550</v>
      </c>
      <c r="E50" s="3">
        <f t="shared" si="7"/>
        <v>747</v>
      </c>
      <c r="F50" s="3">
        <f t="shared" si="7"/>
        <v>74700</v>
      </c>
      <c r="G50" s="3">
        <f t="shared" si="7"/>
        <v>322</v>
      </c>
      <c r="H50" s="3">
        <f t="shared" si="7"/>
        <v>64400</v>
      </c>
      <c r="I50" s="3">
        <f t="shared" si="7"/>
        <v>6</v>
      </c>
      <c r="J50" s="3">
        <f t="shared" si="7"/>
        <v>3000</v>
      </c>
      <c r="K50" s="3">
        <f t="shared" si="7"/>
        <v>19</v>
      </c>
      <c r="L50" s="3">
        <f t="shared" si="7"/>
        <v>1150</v>
      </c>
      <c r="M50" s="3">
        <f t="shared" si="7"/>
        <v>17</v>
      </c>
      <c r="N50" s="19">
        <f t="shared" si="7"/>
        <v>0</v>
      </c>
      <c r="O50" s="3">
        <f t="shared" si="7"/>
        <v>3</v>
      </c>
      <c r="P50" s="3">
        <f t="shared" si="7"/>
        <v>0</v>
      </c>
      <c r="Q50" s="3">
        <f t="shared" si="7"/>
        <v>2525</v>
      </c>
      <c r="R50" s="3">
        <f t="shared" si="7"/>
        <v>214650</v>
      </c>
    </row>
    <row r="51" s="1" customFormat="1" ht="20.25" customHeight="1" spans="1:18">
      <c r="A51" s="2"/>
      <c r="B51" s="2" t="s">
        <v>42</v>
      </c>
      <c r="C51" s="3">
        <f t="shared" ref="C51:R51" si="8">C49+C50</f>
        <v>1695</v>
      </c>
      <c r="D51" s="3">
        <f t="shared" si="8"/>
        <v>84850</v>
      </c>
      <c r="E51" s="3">
        <f t="shared" si="8"/>
        <v>982</v>
      </c>
      <c r="F51" s="3">
        <f t="shared" si="8"/>
        <v>98200</v>
      </c>
      <c r="G51" s="3">
        <f t="shared" si="8"/>
        <v>462</v>
      </c>
      <c r="H51" s="3">
        <f t="shared" si="8"/>
        <v>92400</v>
      </c>
      <c r="I51" s="3">
        <f t="shared" si="8"/>
        <v>9</v>
      </c>
      <c r="J51" s="3">
        <f t="shared" si="8"/>
        <v>4500</v>
      </c>
      <c r="K51" s="3">
        <f t="shared" si="8"/>
        <v>26</v>
      </c>
      <c r="L51" s="3">
        <f t="shared" si="8"/>
        <v>1550</v>
      </c>
      <c r="M51" s="3">
        <f t="shared" si="8"/>
        <v>22</v>
      </c>
      <c r="N51" s="19">
        <f t="shared" si="8"/>
        <v>0</v>
      </c>
      <c r="O51" s="3">
        <f t="shared" si="8"/>
        <v>4</v>
      </c>
      <c r="P51" s="3">
        <f t="shared" si="8"/>
        <v>0</v>
      </c>
      <c r="Q51" s="3">
        <f t="shared" si="8"/>
        <v>3148</v>
      </c>
      <c r="R51" s="3">
        <f t="shared" si="8"/>
        <v>279950</v>
      </c>
    </row>
    <row r="52" spans="1:18">
      <c r="A52" s="18" t="s">
        <v>43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</sheetData>
  <autoFilter xmlns:etc="http://www.wps.cn/officeDocument/2017/etCustomData" ref="B1:B55" etc:filterBottomFollowUsedRange="0">
    <extLst/>
  </autoFilter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65" right="0.236220472440945" top="0.32" bottom="0.33" header="0.31496062992126" footer="0.31496062992126"/>
  <pageSetup paperSize="9" scale="85" fitToWidth="0" orientation="landscape"/>
  <headerFooter/>
  <ignoredErrors>
    <ignoredError sqref="R4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G4" sqref="G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2025-07-04T02:51:13Z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1E4D3E9CABBF40AE9D4A7A3EF2432CAA_13</vt:lpwstr>
  </property>
</Properties>
</file>